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W:\Job\Downloads\"/>
    </mc:Choice>
  </mc:AlternateContent>
  <xr:revisionPtr revIDLastSave="0" documentId="13_ncr:1_{1CCCA4A6-DC38-436F-B2BF-73897F98FB9A}" xr6:coauthVersionLast="47" xr6:coauthVersionMax="47" xr10:uidLastSave="{00000000-0000-0000-0000-000000000000}"/>
  <workbookProtection workbookAlgorithmName="SHA-512" workbookHashValue="RnrrIR5K7Rrt8M0PgYVRSrp8r3Zal0D899gHtjohnnn6jQOp4M9AX0hqXvQrMyHCTfNa97QnCQpaljaRSqYC5w==" workbookSaltValue="at8cht8TIdqmfEpB9QwPzQ==" workbookSpinCount="100000" lockStructure="1"/>
  <bookViews>
    <workbookView xWindow="-109" yWindow="-109" windowWidth="17606" windowHeight="13544" xr2:uid="{00000000-000D-0000-FFFF-FFFF00000000}"/>
  </bookViews>
  <sheets>
    <sheet name="jisa調査検索" sheetId="3" r:id="rId1"/>
    <sheet name="jisa調査" sheetId="1" state="hidden" r:id="rId2"/>
  </sheets>
  <definedNames>
    <definedName name="_xlnm._FilterDatabase" localSheetId="1" hidden="1">jisa調査!$A$1:$K$23</definedName>
    <definedName name="_xlnm._FilterDatabase" localSheetId="0" hidden="1">jisa調査検索!$A$6:$E$28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23" i="1" l="1"/>
  <c r="H23" i="1"/>
  <c r="G23" i="1"/>
  <c r="J23" i="1" s="1"/>
  <c r="K23" i="1" s="1"/>
  <c r="I22" i="1"/>
  <c r="H22" i="1"/>
  <c r="G22" i="1"/>
  <c r="J22" i="1" s="1"/>
  <c r="K22" i="1" s="1"/>
  <c r="I21" i="1"/>
  <c r="H21" i="1"/>
  <c r="G21" i="1"/>
  <c r="J21" i="1" s="1"/>
  <c r="I20" i="1"/>
  <c r="H20" i="1"/>
  <c r="G20" i="1"/>
  <c r="I19" i="1"/>
  <c r="H19" i="1"/>
  <c r="G19" i="1"/>
  <c r="J19" i="1" s="1"/>
  <c r="I18" i="1"/>
  <c r="H18" i="1"/>
  <c r="G18" i="1"/>
  <c r="J18" i="1" s="1"/>
  <c r="I17" i="1"/>
  <c r="H17" i="1"/>
  <c r="G17" i="1"/>
  <c r="J17" i="1" s="1"/>
  <c r="I16" i="1"/>
  <c r="H16" i="1"/>
  <c r="G16" i="1"/>
  <c r="J16" i="1" s="1"/>
  <c r="K16" i="1" s="1"/>
  <c r="I15" i="1"/>
  <c r="H15" i="1"/>
  <c r="G15" i="1"/>
  <c r="J15" i="1" s="1"/>
  <c r="I14" i="1"/>
  <c r="H14" i="1"/>
  <c r="G14" i="1"/>
  <c r="I13" i="1"/>
  <c r="H13" i="1"/>
  <c r="G13" i="1"/>
  <c r="J13" i="1" s="1"/>
  <c r="I12" i="1"/>
  <c r="H12" i="1"/>
  <c r="G12" i="1"/>
  <c r="J12" i="1" s="1"/>
  <c r="I11" i="1"/>
  <c r="H11" i="1"/>
  <c r="G11" i="1"/>
  <c r="J11" i="1" s="1"/>
  <c r="I10" i="1"/>
  <c r="H10" i="1"/>
  <c r="G10" i="1"/>
  <c r="J10" i="1" s="1"/>
  <c r="I9" i="1"/>
  <c r="H9" i="1"/>
  <c r="G9" i="1"/>
  <c r="I8" i="1"/>
  <c r="H8" i="1"/>
  <c r="G8" i="1"/>
  <c r="I7" i="1"/>
  <c r="H7" i="1"/>
  <c r="G7" i="1"/>
  <c r="J7" i="1" s="1"/>
  <c r="I6" i="1"/>
  <c r="H6" i="1"/>
  <c r="G6" i="1"/>
  <c r="J6" i="1" s="1"/>
  <c r="I5" i="1"/>
  <c r="H5" i="1"/>
  <c r="G5" i="1"/>
  <c r="J5" i="1" s="1"/>
  <c r="I4" i="1"/>
  <c r="H4" i="1"/>
  <c r="G4" i="1"/>
  <c r="J4" i="1" s="1"/>
  <c r="I3" i="1"/>
  <c r="H3" i="1"/>
  <c r="G3" i="1"/>
  <c r="I2" i="1"/>
  <c r="H2" i="1"/>
  <c r="G2" i="1"/>
  <c r="J8" i="1" l="1"/>
  <c r="J3" i="1"/>
  <c r="K3" i="1" s="1"/>
  <c r="J9" i="1"/>
  <c r="J14" i="1"/>
  <c r="K14" i="1" s="1"/>
  <c r="J20" i="1"/>
  <c r="K20" i="1" s="1"/>
  <c r="J2" i="1"/>
  <c r="K5" i="1" l="1"/>
  <c r="K13" i="1"/>
  <c r="K8" i="1"/>
  <c r="K21" i="1"/>
  <c r="K18" i="1"/>
  <c r="K19" i="1"/>
  <c r="K9" i="1"/>
  <c r="K11" i="1"/>
  <c r="K10" i="1"/>
  <c r="K15" i="1"/>
  <c r="K7" i="1"/>
  <c r="K6" i="1"/>
  <c r="K4" i="1"/>
  <c r="K12" i="1"/>
  <c r="K17" i="1"/>
  <c r="A6" i="3"/>
  <c r="K2" i="1"/>
  <c r="B7" i="3" l="1"/>
  <c r="E28" i="3"/>
  <c r="D27" i="3"/>
  <c r="C26" i="3"/>
  <c r="B25" i="3"/>
  <c r="A24" i="3"/>
  <c r="E22" i="3"/>
  <c r="D21" i="3"/>
  <c r="C20" i="3"/>
  <c r="B19" i="3"/>
  <c r="A18" i="3"/>
  <c r="E16" i="3"/>
  <c r="D15" i="3"/>
  <c r="C14" i="3"/>
  <c r="B13" i="3"/>
  <c r="A12" i="3"/>
  <c r="E10" i="3"/>
  <c r="D9" i="3"/>
  <c r="C8" i="3"/>
  <c r="B27" i="3"/>
  <c r="D23" i="3"/>
  <c r="B21" i="3"/>
  <c r="E18" i="3"/>
  <c r="C16" i="3"/>
  <c r="A14" i="3"/>
  <c r="D11" i="3"/>
  <c r="B9" i="3"/>
  <c r="D28" i="3"/>
  <c r="C27" i="3"/>
  <c r="B26" i="3"/>
  <c r="A25" i="3"/>
  <c r="E23" i="3"/>
  <c r="D22" i="3"/>
  <c r="C21" i="3"/>
  <c r="B20" i="3"/>
  <c r="A19" i="3"/>
  <c r="E17" i="3"/>
  <c r="D16" i="3"/>
  <c r="C15" i="3"/>
  <c r="B14" i="3"/>
  <c r="A13" i="3"/>
  <c r="E11" i="3"/>
  <c r="D10" i="3"/>
  <c r="C9" i="3"/>
  <c r="B8" i="3"/>
  <c r="C28" i="3"/>
  <c r="A26" i="3"/>
  <c r="E24" i="3"/>
  <c r="C22" i="3"/>
  <c r="A20" i="3"/>
  <c r="D17" i="3"/>
  <c r="B15" i="3"/>
  <c r="E12" i="3"/>
  <c r="C10" i="3"/>
  <c r="A8" i="3"/>
  <c r="B28" i="3"/>
  <c r="A27" i="3"/>
  <c r="E25" i="3"/>
  <c r="D24" i="3"/>
  <c r="C23" i="3"/>
  <c r="B22" i="3"/>
  <c r="A21" i="3"/>
  <c r="E19" i="3"/>
  <c r="D18" i="3"/>
  <c r="C17" i="3"/>
  <c r="B16" i="3"/>
  <c r="A15" i="3"/>
  <c r="E13" i="3"/>
  <c r="D12" i="3"/>
  <c r="C11" i="3"/>
  <c r="B10" i="3"/>
  <c r="A9" i="3"/>
  <c r="A28" i="3"/>
  <c r="E26" i="3"/>
  <c r="D25" i="3"/>
  <c r="C24" i="3"/>
  <c r="B23" i="3"/>
  <c r="A22" i="3"/>
  <c r="E20" i="3"/>
  <c r="D19" i="3"/>
  <c r="C18" i="3"/>
  <c r="B17" i="3"/>
  <c r="A16" i="3"/>
  <c r="E14" i="3"/>
  <c r="D13" i="3"/>
  <c r="C12" i="3"/>
  <c r="B11" i="3"/>
  <c r="A10" i="3"/>
  <c r="E8" i="3"/>
  <c r="E27" i="3"/>
  <c r="D26" i="3"/>
  <c r="C25" i="3"/>
  <c r="B24" i="3"/>
  <c r="A23" i="3"/>
  <c r="E21" i="3"/>
  <c r="D20" i="3"/>
  <c r="C19" i="3"/>
  <c r="B18" i="3"/>
  <c r="A17" i="3"/>
  <c r="E15" i="3"/>
  <c r="D14" i="3"/>
  <c r="C13" i="3"/>
  <c r="B12" i="3"/>
  <c r="A11" i="3"/>
  <c r="E9" i="3"/>
  <c r="D8" i="3"/>
  <c r="A7" i="3"/>
  <c r="C7" i="3"/>
  <c r="D7" i="3"/>
  <c r="E7" i="3"/>
</calcChain>
</file>

<file path=xl/sharedStrings.xml><?xml version="1.0" encoding="utf-8"?>
<sst xmlns="http://schemas.openxmlformats.org/spreadsheetml/2006/main" count="152" uniqueCount="101">
  <si>
    <t>「JISA 会員企業の新入社員による就職活動実態調査 2020」調査結果報告</t>
  </si>
  <si>
    <t>https://www.jisa.or.jp/tabid/3091/Default.aspx</t>
    <phoneticPr fontId="2"/>
  </si>
  <si>
    <t>売上の将来見通し・雇用判断(JISA DI調査)</t>
    <phoneticPr fontId="2"/>
  </si>
  <si>
    <t>賃金改定・採用計画アンケート</t>
    <phoneticPr fontId="2"/>
  </si>
  <si>
    <t>「 デジタル人材育成・確保に関するアンケート」結果の概要</t>
    <phoneticPr fontId="2"/>
  </si>
  <si>
    <t>2021/5-</t>
    <phoneticPr fontId="2"/>
  </si>
  <si>
    <t>2021/1-</t>
    <phoneticPr fontId="2"/>
  </si>
  <si>
    <t>https://www.jisa.or.jp/public_info/transaction/tabid/3208/Default.aspx</t>
    <phoneticPr fontId="2"/>
  </si>
  <si>
    <t>2020/12-</t>
    <phoneticPr fontId="2"/>
  </si>
  <si>
    <t>https://www.jisa.or.jp/public_info/transaction/tabid/3256/Default.aspx</t>
    <phoneticPr fontId="2"/>
  </si>
  <si>
    <t>https://www.jisa.or.jp/tabid/2993/Default.aspx</t>
    <phoneticPr fontId="2"/>
  </si>
  <si>
    <t>https://www.jisa.or.jp/publication/tabid/272/pdid/R3-J005/Default.aspx</t>
    <phoneticPr fontId="2"/>
  </si>
  <si>
    <t>https://www.jisa.or.jp/publication/tabid/272/pdid/R3-J003/Default.aspx</t>
    <phoneticPr fontId="2"/>
  </si>
  <si>
    <t>2020/6-</t>
    <phoneticPr fontId="2"/>
  </si>
  <si>
    <t>2019/8-</t>
    <phoneticPr fontId="2"/>
  </si>
  <si>
    <t>ITエンジニアの働き方に関する調査報告書
～働き方改革進展やコロナウイルス感染拡大がワクワク感や生産性に与える影響～</t>
    <phoneticPr fontId="2"/>
  </si>
  <si>
    <t>https://www.jisa.or.jp/publication/tabid/272/pdid/R2-J009/Default.aspx</t>
    <phoneticPr fontId="2"/>
  </si>
  <si>
    <t>2022/4-</t>
    <phoneticPr fontId="2"/>
  </si>
  <si>
    <t>「情報サービス産業におけるアジャイル開発に関する調査2020」結果概要</t>
    <phoneticPr fontId="2"/>
  </si>
  <si>
    <t>令和2年度「 情報サービス産業DX推進に関する経営者意識調査」結果概要</t>
    <phoneticPr fontId="2"/>
  </si>
  <si>
    <t>「情報サービス産業 収益認識会計基準適用実態調査報告」概要</t>
    <phoneticPr fontId="2"/>
  </si>
  <si>
    <t>調査・レポート名</t>
    <phoneticPr fontId="2"/>
  </si>
  <si>
    <t>URL</t>
    <phoneticPr fontId="2"/>
  </si>
  <si>
    <t>webメンバー限定</t>
    <phoneticPr fontId="2"/>
  </si>
  <si>
    <t>一般公開</t>
    <phoneticPr fontId="2"/>
  </si>
  <si>
    <t>統計データ</t>
    <phoneticPr fontId="2"/>
  </si>
  <si>
    <t>3月、6月、9月、12月</t>
    <phoneticPr fontId="2"/>
  </si>
  <si>
    <t>2021/7-</t>
    <phoneticPr fontId="2"/>
  </si>
  <si>
    <t>2022/1-</t>
    <phoneticPr fontId="2"/>
  </si>
  <si>
    <t>JISA会報142</t>
    <phoneticPr fontId="2"/>
  </si>
  <si>
    <t>JISA会報143</t>
  </si>
  <si>
    <t>JISA会報139</t>
    <phoneticPr fontId="2"/>
  </si>
  <si>
    <t>JISA会報137</t>
    <phoneticPr fontId="2"/>
  </si>
  <si>
    <t>JISA会報141</t>
    <phoneticPr fontId="2"/>
  </si>
  <si>
    <t>2020/7-</t>
    <phoneticPr fontId="2"/>
  </si>
  <si>
    <t>JISA会報145</t>
    <phoneticPr fontId="2"/>
  </si>
  <si>
    <t>情報サービス業における低炭素化社会にむけた取り組み（2019年度報告）</t>
    <phoneticPr fontId="2"/>
  </si>
  <si>
    <t>WEB閲覧対象</t>
    <phoneticPr fontId="2"/>
  </si>
  <si>
    <t>資料販売のみ</t>
    <phoneticPr fontId="2"/>
  </si>
  <si>
    <t>調査時期</t>
    <phoneticPr fontId="2"/>
  </si>
  <si>
    <t>報告書R3-J005</t>
    <phoneticPr fontId="2"/>
  </si>
  <si>
    <t>報告書R3-J004</t>
    <phoneticPr fontId="2"/>
  </si>
  <si>
    <t>報告書R3-J003</t>
    <phoneticPr fontId="2"/>
  </si>
  <si>
    <t>報告書R3-J001</t>
    <phoneticPr fontId="2"/>
  </si>
  <si>
    <t>報告書R2-J009</t>
    <phoneticPr fontId="2"/>
  </si>
  <si>
    <t>https://www.jisa.or.jp/publication/tabid/272/pdid/R3-J004/Default.aspx</t>
  </si>
  <si>
    <t>情報サービス業における低炭素化社会に向けた取り組み（2022年度報告）</t>
    <phoneticPr fontId="2"/>
  </si>
  <si>
    <t>https://www.jisa.or.jp/tabid/272/pdid/R2-J005/Default.aspx</t>
  </si>
  <si>
    <t>報告書R2-J005</t>
    <phoneticPr fontId="2"/>
  </si>
  <si>
    <t>報告書R2-J003</t>
    <phoneticPr fontId="2"/>
  </si>
  <si>
    <t>報告書R2-J002</t>
    <phoneticPr fontId="2"/>
  </si>
  <si>
    <t>売上予測DI
受注ソフトウェア
ソフトウェアプロダクト
計算事務等情報処理
システム等管理運営受託
データベースサービス
各種調査
セキュリティサービス
サーバハウジング、サーバホスティング
製造業
電気・ガス業
情報通信業
卸売・小売業
金融・保険業
サービス業
官公庁・団体
建設・不動産業 
雇用判断(従業者の充足感)</t>
    <phoneticPr fontId="2"/>
  </si>
  <si>
    <t xml:space="preserve">"賃上げ額(円)"	"賃上げ率(％)"	平均月例賃　平均年齢　前年賃上げ額(円)　前年賃上げ率　夏季賞与(円)	
冬季賞与(円)	
採用実績			
採用計画	</t>
    <phoneticPr fontId="2"/>
  </si>
  <si>
    <t>1. 調査研究の目的と概要
1.1 調査研究の目的
1.2 実施概要
2. 情報サービス産業におけるIT ディレクトリ
2.1 IT ディレクトリの更新
2.2 IT ディレクトリ構成
2.3 IT ディレクトリ定義
3. 分析結果
3.1 分析の概要
3.2 全体動向
3.2.1 アンケートの回答状況
3.2.2 回答データの分布
3.2.3 SI 実績指数と着手意向指数の動向
3.3SI 実績指数と着手意向指数
3.3.1 ライフサイクルマップの構図と読み方
3.3.2 ライフサイクルマップによる動向
基盤構成技術
B) 仮想化・クラウド基盤
C) ミドルウェア
D) データベース関連技術
E) クライアント・デバイス
F) セキュリティ
G) 開発言語
H) 開発環境・ツール
I) 開発手法・プロセス
J) 運用管理
K) IT ガバナンス
3.4 認知度分析
3.4.1 全体的な分析
3.4.2 認知度と着手意向指数、SI 実績指数との関係
3.5SI 実績の相関分析
3.5.1 相関分析方法
3.5.2 相関分析結果
4. DX 関連技術及びコロナ対応技術に関する調査（2021 年度特設テーマ）
4.1DX 関連技術の認知度
4.2DX 関連技術のSI 実績指数
4.3 技術者周辺でのコロナ対応
4.3.1 リモートワークの実施状況
4.3.2 リモートワークでの対応が困難な業務
4.3.3 リモートワークで活用したシステム・ツール
4.3.4 コロナ禍で注目された技術
5. あとがき
付録1：IT ディレクトリの構成とSI 要素技術
「IoT デバイス／エッジデバイス」、「組み込み OS」で SI 実績が増加しました。特に「組み 込み OS」は長らく大きな変動がなかった中での動きであり、自動運転やスマートシティな ど様々なモノがスマート化、IoT 化する流れを受けたものと思われます。また、クラウドサービスはシステム基盤の中核的な存在となりつつあ り、より安定的・効率的に運用するための周辺技術もそれを追いかける形で普及傾向にあります。 周辺技術として、「IDaaS」や「CASB／クラウド利用セキュリティ対策関連技法」
付録2：調査対象データの指数一覧</t>
    <phoneticPr fontId="2"/>
  </si>
  <si>
    <t>2021/11-</t>
    <phoneticPr fontId="2"/>
  </si>
  <si>
    <t>デジタル人材育成・確保に関するアンケート
回答件数
従業員数(人)
企業に必要と考えられるデジタル人材
Q1.アーキテクト人材
　現在の確保状況(人) 
　3年後の不足人数見通し(人)
Q2.データサイエンティスト人材
　現在の確保状況(人) 
　3年後の不足人数見通し(人)
Q3.エンジニア人材　　　　　　
　現在の確保状況(人) 
　3年後の不足人数見通し(人)
　Q3-1-1.クラウド
　Q3-1-2.AI
　Q3-1-3.オープンソース
　Q3-1-4.アジャイル
　(ｱｼﾞｬｲﾙ)プロダクトオーナー
　(ｱｼﾞｬｲﾙ)スクラムマスター
　Q3-1-5.ＩｏＴ
Q4.オペレータ人材
　現在の確保状況(人) 
　3年後の不足人数見通し(人)概数 
　Q4-1-1.DevOps
　Q4-1-2.サーバー
　Q4-1-3.ネットワーク
Q5.サイバーセキュリティ人材
　現在の確保状況(人) 
　3年後の不足人数見通し(人)
Q6.人材育成・確保に関する投資
①増やしていない
②育成投資を増やしている
③確保投資を増やしている
（その他）
Q7-1.人材不足の対応
①国内人材の新規採用
②海外人材の新規採用
③社内人材のリスキリング
（その他）
Q7-2.人材不足対応の重視事項
①国内人材の新規採用
②海外人材の新規採用
③社内人材のリスキリング
④その他
Q8.デジタル人材の新規採用部門
①人事部門
②情報システム部門
③DX/デジタル戦略部門
④事業部門
（その他）
Q9-1.デジタル人材の新規採用着目事項
①学歴・職歴
②保有資格・試験
③経験・実績
④AI・データサイエンス等の学習歴
（その他）
Q9-2.デジタル人材の新規採用
①学歴・職歴
②保有資格・試験
③経験・実績
④AI・データサイエンス等の学習歴
⑤その他
Q10.デジタル人材の新規採用での特別な処遇の適用
①特になし
②採用時にプレミアムを付けている
③特別な俸給基準を設定している
④特別な勤務条件を設定している
⑤ジョブ型採用を実施している
（その他）
Q11.社内人材のリスク対策
①特になし
②業務時間外での外部・任意研修の励行
③業務時間内での義務研修の実施
④事業部門社員を社内情報部門に配属
⑤外部のDXプロジェクトに派遣
（その他）
Q12.実践的な育成プログラムへの参加
①３週間程度であれば派遣したい
②３カ月程度であれば派遣したい
③年程度であれば派遣したい
④派遣したくない</t>
    <phoneticPr fontId="2"/>
  </si>
  <si>
    <t>Ⅱ．アジャイル開発についてお尋ねします。
 (Ⅱ-1) 用語：あなたが知っている用語について当てはまるものをいくつでも選択してください。
（　）１．アジャイルという言葉は知っている
（　）２．アジャイルマニフェスト（アジャイルソフトウェア開発宣言）を知っている
（　）３．アジャイルソフトウェアの12の原則（アジャイル宣言の背後にある原則）を知って
いる
(Ⅱ-2) 情報収集：過去6カ月の間に、あなたが行ったアジャイル開発に関する情報収集として、当てはま
るものをいくつでも選択してください。
（　）１．アジャイルに関する研修／セミナーを受講した 
（　）２．アジャイルに関するイベントなどに参加した
（　）３．アジャイルに関する書籍などを読んだ
（　）４．アジャイルに関する記事をインターネットなどで読んだ
（　）５．特に何もしていない
(Ⅱ-3) 資格：あなたが保有しているアジャイル開発に関する資格について、当てはまるものをいくつでも
選択してください。
（　）１．PMP-ACP
（　）２．認定スクラムマスター（CSM/LSM/PSM/EXIN Agile Scrum Master）
（　）３．認定スクラムプロダクトオーナー（CSPO/LSPO）
（　）４．認定スクラムデベロッパー(CSD)
（　）５．アドバンスド認定スクラムマスター（A-CSM）
（　）６．アドバンスド認定スクラムプロダクトオーナー（A-CSPO）
（　）７．認定スクラムプロフェッショナル(CSP/CSP-SM/CSP-PO)
（　）８．Agile検定L1
（　）９．EXIN Agile Scrum Foundation
（　）１０．特になし
（　）その他（具体的に： 　　　　　　　　）
(Ⅱ-4) アジャイルの導入状況・成熟度：
あなたが所属する組織における、アジャイルの導入状況・成熟度について、もっとも当てはま
るものを１つだけ選択してください。
（　）１．アジャイルの実践により、組織の適応性が向上している
（　）２．アジャイルの導入に関する指標が管理され、測定されている
（　）⒊．アジャイルの導入が、組織的な取り組みになりつつある
（　）４．アジャイルの導入が、特定のプロジェクトチームでのみ行われている
（　）５．場当たり的に行われており、効果は不十分
（　）６．アジャイルの導入・推進は行われていない
（　）７．わからない
(Ⅱ-5) 経験：あなたが関与するプロジェクトで、アジャイル開発手法の経験としてもっとも当てはまるも
のを、１つだけ選択してください。
（　）１．現在導入している（ソフトウェア開発の一部または全体）
（　）２．以前導入したが、現在は適用していない
（　）３．これまで導入したことはない
（　）４．分からない 
１を選択した方はⅢの質問へ、２を選択された方はⅣの質問へ、３、４を選択した方はⅤの
質問に進んでください。
Ⅲ．現在導入している（ソフトウェア開発の一部または全体）方にお尋ねします。
(Ⅲ-1) アジャイル開発プロジェクトにおける役割：
あなたが関与するアジャイル開発プロジェクトで、あなたの役割について、もっとも当てはまるものを1つだけ選択してください。
（　）１．プロダクトオーナー/プロダクトマネージャー
（　）２．開発者
（　）３．スクラムマスター
（　）４．プロジェクトマネージャー
（　）５．UI or UX デザイナー
（　）６．QA
（　）７．アジャイルコーチ
（　）８．その他（具体的に： 　　　　　　　　）
(Ⅲ-2) アジャイル開発手法を導入したきっかけ：
あなたが関与するプロジェクトで、アジャイル開発手法を導入したきっかけについて、当てはま
るものをいくつでも選択してください。
（　）１．開発チームが自主的に判断し導入
（　）２．経営層や上司からのトップダウンでの指示 
（　）３．スポンサーや発注先からの指示
（　）４．セミナーなどで興味をもったから
（　）５．競合他社との兼ね合い
（　）６．その他（具体的に： 　　　　　　　　）
(Ⅲ-3) アジャイル開発手法を導入した時期：
あなたが初めてアジャイル開発手法を導入した時期について、もっとも当てはまるものを１つだけ選択してください。
（　）１．１年以内 
（　）２．１年から２年前
（　）３．２年以上前
(Ⅲ-4) アジャイル開発手法を導入したプロジェクト数：
あなたがこれまでに関与してきたプロジェクトで、アジャイル開発手法を導入したプロジェクト数を数字でご記入ください。
例）10個　→　10
					  個
(Ⅲ-5) 導入していたアジャイル開発プロセス、手法：
あなたがこれまでに関与してきたプロジェクトで、導入していたアジャイル開発プロセス、手法について、当てはまるものをいくつでも選択してください。
（　）１．SCRUM
（　）２．XP (extreme programming)
（　）３．SCRUM/XP ハイブリッド
（　）４．リーン
（　）５．DAD (Disciplined Agile Delivery)
（　）６．LeSS
（　）７．SAFe (Scaled Agile Framework)
（　）８．Nexus
（　）９．その他（具体的に： 　　　　　　　　）
(Ⅲ-6) 導入していたアジャイル開発プラクティス・エンジニアリングプラクティス：
(a)	あなたがこれまでに関与してきたプロジェクトで、導入していたアジャイル開発プラクティスと導入状況について、当てはまるものを選択してください。
※ プラクティスの内容については、以下のガイドを参考にしてください。
　 IPA アジャイル型開発におけるプラクティス活用 リファレンスガイド
　 https://www.ipa.go.jp/sec/softwareengineering/reports/20130319.html
		知らない	知っているが未導入	導入したことがある	よく導入している
１	ベロシティ				
２	バーンアップチャート				
３	バーンダウンチャート				
４	スプリントレビュー				
５	KPT（ふりかえり）				
６	レトロスペクティブ（ふりかえり）				
７	リリース計画				
８	イテレーション計画				
９	朝会（昼会、夕会なども）				
１０	アジャイルコーチ				
１１	インセプションデッキ				
１２	ストーリーポイント				
１３	かんばん				
１４	タスクボード				
１５	ストーリーマッピング				
１６	プランニングポーカー				
１７	チケット駆動				
１８	プロダクトバックログ				
(b)	あなたがこれまでに関与してきたプロジェクトで、導入していたエンジニアリングプラクティスと導入状況について、当てはまるものを選択してください。
		知らない	知っているが未導入	導入したことがある	よく導入している
１	テスト駆動開発				
２	ペアプログラミング				
３	リファクタリング				
４	継続的インテグレーション				
５	ユニットテスト自動化				
６	ビルド自動化				
７	受け入れテスト自動化				
８	モブプログラミング				
９	コーディング標準				
(Ⅲ-7) 導入していたアジャイルプロジェクト管理ツール：
あなたがこれまでに関与してきたプロジェクトで、導入していたアジャイルプロジェクト管理ツールについて、当てはまるものを選択してください。
		知らない	知っているが未導入	導入したことがある	人に薦めたい
１	Atlassian JIRA				
２	Microsoft Excel				
３	Microsoft Azure DevOps				
４	Google Docs				
５	Microsoft Project				
６	Redmine				
７	Backlog (株式会社ヌーラボ)				
８	Pivotal Tracker				
９	Trello				
１０	Asana				
１１	GitHub				
１２	Gitlab				
１３	社内独自システム				
(Ⅲ-8) アジャイル開発に期待するもの、効果があったもの：
あなたがこれまでに関与してきたプロジェクトで、アジャイル開発に期待するもの、効果があったものについて、それぞれ当てはまるものを全て選択してください。
		期待する	効果があった
１	変更対応（仕様、環境など）への柔軟性		
２	納期短縮		
３	コスト削減		
４	システム品質向上		
５	開発生産性向上		
６	無駄なものを作らない		
７	ビジネス価値創造		
８	顧客満足度向上		
９	開発者のモチベーションアップ		
１０	チームの成熟度向上		
１１	開発プロセス改善		
１２	収益向上		
１３	プロジェクトのリスク削減		
１４	プロジェクトの可視性向上		
(Ⅲ-9) アジャイル開発を評価するメトリクス：
あなたがこれまでに関与してきたプロジェクトで、アジャイル開発を評価するメトリクスについて、当てはまるものをいくつでも選択してください。
（　）１．スケジュールの予実 
（　）２．コストの予実
（　）３．品質（障害件数など）の予実
（　）４．顧客満足度の予実
（　）５．開発者スキル育成の予実
（　）６．ベロシティの予実
（　）７．その他（具体的に： 　　　　　　　　）
(Ⅲ-10) ビジネス価値の評価：
あなたがこれまでに関与してきたアジャイルプロジェクトで、ビジネス価値を評価したことがありますか。
（　）１．評価したことがある
（　）２．評価したことがない
(Ⅲ-11)  (Ⅲ-10)で「１．評価したことがある」とお答えした方にお尋ねします。
 どのような評価方法を採用しているかご記入ください。
例）売上高、利用者数など
（                                     　　　　　　　　）
(Ⅲ-12) アジャイル開発で難しいと感じた点：
あなたがこれまでに関与してきたプロジェクトで、アジャイル開発で難しいと感じた点について、当てはまるものをいくつでも選択してください。
（　）１．お客様の理解と協力
（　）２．契約形態
（　）３．人材、スキル
（　）４．開発ツールやインフラ環境
（　）５．社内の理解と協力
（　）６．目標設定と人事評価
（　）７．上司の理解と協力
（　）８．品質の評価
（　）９．進捗の評価
（　）１０．その他（具体的に： 　　　　　　　　）
(Ⅲ-13) アジャイル開発における協力体制：
あなたが現在関与している代表的または直近のプロジェクトにおけるステークホルダーとの協力体制について、もっとも当てはまるものをそれぞれ１つ選択してください。
a)顧客
協力や支援を得られてない　　　　　　　　　　　　　　　　協力や支援を十分に得られている
０	１	２	３	４	５	６	７	８	９	１０
b)上司
協力や支援を得られてない　　　　　　　　　　　　　　　　協力や支援を十分に得られている
０	１	２	３	４	５	６	７	８	９	１０
c)関係部署
協力や支援を得られてない　　　　　　　　　　　　　　　　協力や支援を十分に得られている
０	１	２	３	４	５	６	７	８	９	１０
(Ⅲ-14) アジャイル開発手法を導入している期間：
あなたが現在関与している代表的または直近のプロジェクトで、アジャイル開発手法を導入している期間について、もっとも当てはまるものを１つだけ選択してください。
（　）１．2ヶ月未満
（　）２．2ヶ月以上-6ヶ月未満
（　）３．6ヶ月以上-12ヶ月未満
（　）４．12ヶ月以上-18ヶ月未満
（　）５．18ヶ月以上-24ヶ月未満
（　）６．24ヶ月以上
(Ⅲ-15) アジャイル開発を適用しているチームの規模：
あなたが現在関与している代表的または直近のプロジェクトで、アジャイル開発を適用しているチームの規模(人数)を数字でご記入ください。
例）10人　→　10
					  人
(Ⅲ-16) アジャイル開発を適用しているチームの数：
あなたが現在関与している代表的または直近のプロジェクトで、アジャイル開発を適用しているチームの数(同一プロジェクトにおける数)を数字でご記入ください。
例）10チーム　→　10
				  チーム
(Ⅲ-17) アジャイル開発受注時の契約形態：
あなたが現在関与している代表的または直近のプロジェクトでは、アジャイル開発をどのような契約形態で受注しているか、もっとも当てはまるものを１つだけ選択してください。
（　）１．請負契約
（　）２．準委任契約
（　）３．派遣契約
（　）４．受注していない（自社開発）
（　）５．わからない
（　）６．その他（具体的に： 　　　　　　　　）
(Ⅲ-18)  (Ⅲ-17)で「１．請負契約」「２．準委任契約」「３．派遣契約」とお答えした方にお尋ねします。
その契約になった理由について当てはまるものをいくつでも選択してください。
（　）１．アジャイル開発のため
（　）２．顧客が社内ルールでその契約以外で契約できないため
（　）３．顧客が瑕疵担保を必要としたため
（　）４．その他（具体的に： 　　　　　　　　）
(Ⅲ-19) アジャイル開発発注時の契約形態：
あなたが現在関与している代表的または直近のプロジェクトでは、アジャイル開発をどのような契約形態で発注しているか、もっとも当てはまるものを１つだけ選択してください。
（　）１．請負契約
（　）２．準委任契約
（　）３．派遣契約
（　）４．発注していない（自社開発）
（　）５．わからない
（　）６．その他（具体的に： 　　　　　　　　）
(Ⅲ-20)  (Ⅲ-19)で「１．請負契約」「２．準委任契約」「３．派遣契約」とお答えした方にお尋ねします。
その契約になった理由について当てはまるものをいくつでも選択してください。
（　）１．アジャイル開発のため
（　）２．社内ルールでその契約以外で契約できないため
（　）３．瑕疵担保が必要であったため
（　）４．受注契約があり、その契約と同じ形態にしたいため
（　）４．その他（具体的に： 　　　　　　　　）
(Ⅲ-21) 参考にしている書籍、Webサイト：
アジャイル開発を適用するにあたり、参考にしている書籍や、Webサイトはありますか。
（　）１．はい
（　）２．いいえ
(Ⅲ-22) (Ⅲ-21)で「１．はい」とお答えした方にお尋ねします。参考にしている書籍やWebサイトをご記
入ください 
（                                     　　　　　　　　）
(Ⅲ-23) アジャイル開発を薦める可能性：
あなたがアジャイル開発を友人や同僚に薦める可能性についてもっとも当てはまるものを、１つだけ選択してください。
薦める可能性はまったくない　　　　　　　　　　　　　　　　　　 薦める可能性は極めて高い
０	１	２	３	４	５	６	７	８	９	１０
Ⅳ．以前導入したが、現在は適用していない方にお尋ねします。
(Ⅳ-1) アジャイル開発プロジェクトにおける役割：
あなたが関与したプロジェクトで、あなたの役割について、もっとも当てはまるものを1つだけ
選択してください。
（　）１．プロダクトオーナー/プロダクトマネージャー
（　）２．開発者
（　）３．スクラムマスター
（　）４．プロジェクトマネージャー
（　）５．UI or UX デザイナー
（　）６．QA
（　）７．アジャイルコーチ
（　）８．その他（具体的に： 　　　　　　　　）
(Ⅳ-2) アジャイル開発手法を導入したきっかけ：
あなたが関与したプロジェクトで、アジャイル開発手法を導入したきっかけについて、当てはまるものをいくつでも選択してください。
（　）１．開発チームが自主的に判断し導入
（　）２．経営層や上司からのトップダウンでの指示 
（　）３．スポンサーや発注先からの指示
（　）４．セミナーなどで興味をもったから
（　）５．競合他社との兼ね合い
（　）６．その他（具体的に： 　　　　　　　　）
(Ⅳ-3) アジャイル開発手法を導入した時期：
あなたが初めてアジャイル開発手法を導入した時期について、もっとも当てはまるものを１つだけ選択してください。
（　）１．１年以内 
（　）２．１年から２年前
（　）３．２年以上前
(Ⅳ-4) アジャイル開発手法を導入したプロジェクト数：
あなたがこれまでに関与してきたプロジェクトで、アジャイル開発手法を導入したプロジェクト数を数字でご記入ください。
例）10個　→　10
					  個
(Ⅳ-5) 導入していたアジャイル開発プロセス、手法：
あなたがこれまでに関与してきたプロジェクトで、導入していたアジャイル開発プロセス、手法について、当てはまるものをいくつでも選択してください。
（　）１．SCRUM
（　）２．XP (extreme programming)
（　）３．SCRUM/XP ハイブリッド
（　）４．リーン
（　）５．DAD (Disciplined Agile Delivery)
（　）６．LeSS
（　）７．SAFe (Scaled Agile Framework)
（　）８．Nexus
（　）９．その他（具体的に： 　　　　　　　　）
(Ⅳ-6) 導入していたアジャイル開発プラクティス・エンジニアリングプラクティス：
(a)	あなたがこれまでに関与してきたプロジェクトで、導入していたアジャイル開発プラクティスと導入状況について、当てはまるものを選択してください。
※ プラクティスの内容については、以下のガイドを参考にしてください。
　 IPA アジャイル型開発におけるプラクティス活用 リファレンスガイド
　 https://www.ipa.go.jp/sec/softwareengineering/reports/20130319.html
		知らない	知っているが未導入	導入したことがある	よく導入している
１	ベロシティ				
２	バーンアップチャート				
３	バーンダウンチャート				
４	スプリントレビュー				
５	KPT（ふりかえり）				
６	レトロスペクティブ（ふりかえり）				
７	リリース計画				
８	イテレーション計画				
９	朝会（昼会、夕会なども）				
１０	アジャイルコーチ				
１１	インセプションデッキ				
１２	ストーリーポイント				
１３	かんばん				
１４	タスクボード				
１５	ストーリーマッピング				
１６	プランニングポーカー				
１７	チケット駆動				
１８	プロダクトバックログ				
(b)	あなたがこれまでに関与してきたプロジェクトで、導入していたエンジニアリングプラクティスと導入状況について、当てはまるものを選択してください。
		知らない	知っているが未導入	導入したことがある	よく導入している
１	テスト駆動開発				
２	ペアプログラミング				
３	リファクタリング				
４	継続的インテグレーション				
５	ユニットテスト自動化				
６	ビルド自動化				
７	受け入れテスト自動化　※新規				
８	モブプログラミング				
９	コーディング標準				
(Ⅳ-7) 導入していたアジャイルプロジェクト管理ツール：
あなたがこれまでに関与してきたプロジェクトで、導入していたアジャイルプロジェクト管理ツールについて、当てはまるものを選択してください。
		知らない	知っているが未導入	導入したことがある	人に薦めたい
１	Atlassian JIRA				
２	Microsoft Excel				
３	Microsoft Azure DevOps				
４	Google Docs				
５	Microsoft Project				
６	Redmine				
７	Backlog (株式会社ヌーラボ)				
８	Pivotal Tracker				
９	Trello				
１０	Asana				
１１	GitHub				
１２	Gitlab				
１３	社内独自システム				
(Ⅳ-8) アジャイル開発に期待するもの、効果があったもの：
あなたがこれまでに関与してきたプロジェクトで、アジャイル開発に期待するもの、効果があったものについて、それぞれ当てはまるものを全て選択してください。
		期待する	効果があった
１	変更対応（仕様、環境など）への柔軟性		
２	納期短縮		
３	コスト削減		
４	システム品質向上		
５	開発生産性向上		
６	無駄なものを作らない		
７	ビジネス価値創造		
８	顧客満足度向上		
９	開発者のモチベーションアップ		
１０	チームの成熟度向上		
１１	開発プロセス改善		
１２	収益向上		
１３	プロジェクトのリスク削減		
１４	プロジェクトの可視性向上		
(Ⅳ-9) ビジネス価値の評価：
あなたがこれまでに関与してきたアジャイルプロジェクトで、ビジネス価値を評価したことがありますか。
（　）１．評価したことがある
（　）２．評価したことがない
(Ⅳ-10)  (Ⅳ-9)で「１．評価したことがある」とお答えした方にお尋ねします。
 どのような評価方法を採用しているかご記入ください。例：売上高、利用者数など
（                                     　　　　　　　　）
(Ⅳ-11) アジャイル開発で難しいと感じた点：
あなたがこれまでに関与してきたプロジェクトで、アジャイル開発で難しいと感じた点について、当てはまるものをいくつでも選択してください。
（　）１．お客様の理解と協力
（　）２．契約形態
（　）３．人材、スキル
（　）４．開発ツールやインフラ環境
（　）５．社内の理解と協力
（　）６．目標設定と人事評価
（　）７．上司の理解と協力
（　）８．品質の評価
（　）９．進捗の評価
（　）１０．その他（具体的に： 　　　　　　　　）
(Ⅳ-12) アジャイル開発における協力体制：
あなたがこれまでに関与してきた代表的なプロジェクトにおけるステークホルダーとの協力体制について、もっとも当てはまるものをそれぞれ１つ選択してください。
a)顧客
協力や支援を得られてない　　　　　　　　　　　　　　　　協力や支援を十分に得られている
０	１	２	３	４	５	６	７	８	９	１０
b)上司
協力や支援を得られてない　　　　　　　　　　　　　　　　協力や支援を十分に得られている
０	１	２	３	４	５	６	７	８	９	１０
c)関係部署
協力や支援を得られてない　　　　　　　　　　　　　　　　協力や支援を十分に得られている
０	１	２	３	４	５	６	７	８	９	１０
(Ⅳ-13) アジャイル開発手法を導入していた期間：
あなたがこれまでに関与してきた代表的なアジャイルプロジェクトで、アジャイル開発手法を導入していた期間について、もっとも当てはまるものを１つだけ選択してください。
（　）１．2ヶ月未満
（　）２．2ヶ月以上-6ヶ月未満
（　）３．6ヶ月以上-12ヶ月未満
（　）４．12ヶ月以上-18ヶ月未満
（　）５．18ヶ月以上-24ヶ月未満
（　）６．24ヶ月以上
(Ⅳ-14) アジャイル開発をやめた理由：
あなたがこれまでに関与してきたプロジェクトで、アジャイル開発をやめた理由について、当てはまるものを全て選択してください。
（　）１．期待した効果があがらなかった
（　）２．導入にあたっての準備不足
（　）３．開発者のスキル不足 
（　）４．プロジェクトが終了した
（　）５．その他（具体的に： 　　　　　　　　）
(Ⅳ-15) アジャイル開発受注時の契約形態：
あなたがこれまでに関与してきた代表的なアジャイルプロジェクトでは、アジャイル開発をどのような契約形態で受注していたか、もっとも当てはまるものを１つだけ選択してください。
（　）１．請負契約
（　）２．準委任契約
（　）３．派遣契約
（　）４．受注していない（自社開発）
（　）５．わからない
（　）６．その他（具体的に： 　　　　　　　　）
(Ⅳ-16)  (Ⅳ-15)で「１．請負契約」「２．準委任契約」「３．派遣契約」とお答えした方にお尋ねします。
その契約になった理由について、もっとも当てはまるものをいくつでも選択してください。
（　）１．アジャイル開発のため
（　）２．顧客が社内ルールでその契約以外で契約できないため
（　）３．顧客が瑕疵担保を必要としたため
（　）４．その他（具体的に： 　　　　　　　　）
(Ⅳ-17) アジャイル開発発注時の契約形態：
あなたがこれまでに関与してきた代表的なアジャイルプロジェクトでは、アジャイル開発をどのような契約形態で発注していたか、もっとも当てはまるものを１つだけ選択してください。
（　）１．請負契約
（　）２．準委任契約
（　）３．派遣契約
（　）４．発注していない（自社開発）
（　）５．わからない
（　）６．その他（具体的に： 　　　　　　　　）
(Ⅳ-18)  (Ⅳ-17)で「１．請負契約」「２．準委任契約」「３．派遣契約」とお答えした方にお尋ねします。
その契約になった理由について、もっとも当てはまるものをいくつでも選択してください。
（　）１．アジャイル開発のため
（　）２．社内ルールでその契約以外で契約できないため
（　）３．瑕疵担保が必要であったため
（　）４．受注契約があり、その契約と同じ形態にしたいため
（　）５．その他（具体的に： 　　　　　　　　）
(Ⅳ-19) アジャイル開発を薦める可能性：
あなたがアジャイル開発を友人や同僚に薦める可能性についてもっとも当てはまるものを、１つだけ選択してください。
薦める可能性はまったくない　　　　　　　　　　　　　　　　　　 薦める可能性は極めて高い
０	１	２	３	４	５	６	７	８	９	１０
 </t>
    <phoneticPr fontId="2"/>
  </si>
  <si>
    <t>Q2貴社のDXビジネスの取り組み状況についてお伺いします
まず前提として、本調査では、デジタルトランスフォーメーション（DX）とDXビジネスを次のとおり定義します。また、本調査は、DXビジネスを対象とし、DXによる要素技術を活用した自社内部の生産性向上等の経営革新は含まないものとします。
デジタルトランスフォーメーション（DX）の定義：
「企業がビジネス環境の激しい変化に対応し、データとデジタル技術を活用して、顧客や社会のニーズを基に、製品やサービス、ビジネスモデルを変革するとともに、業務そのものや、組織、プロセス、企業文化・風土を変革し、競争上の優位性を確立すること」
「DXビジネス」の定義：
「DXビジネス」とは、ITベンダ企業が顧客企業に対しデジタル・ビジネスの共創・支援を通して、戦略やプロダクト、サービス、業務フローなど変革の支援をすること。
　また、ITベンダ企業自身がDXビジネスを創出し、社会・法人・個人に貢献することも含む。
Q2-1. 貴社では顧客との関係においてDXビジネスに取り組んでいますか。
次のどちらかの番号に○印をつけて下さい。
1.	取り組んでいる　　－　Q2-2にお進みください。
2.	取り組んでいない　－　Q2-3にお進みください。
Q2-2.「DXビジネス」の取組を次の4つのカテゴリに分類した場合、優先的に注力している順に並べた場合にどのような順番になるでしょうか。各カテゴリには複数の事業が存在すると考えられますので、割合の大きい順にA～Dの記号でご回答ください。
A)	既存顧客(の既存部門)との間での既存事業・従来業務のデジタル化
B)	新規顧客・既存顧客(の新規部門)との間での既存事業・従来業務のデジタル化
C)	既存顧客(の既存部門)との間での新規デジタル事業開発・新規デジタル業務の立ち上げ（ユーザの情報システム部門のDX化支援[リモート環境下でのアジャイル開発、デザイン指向など]）
D)	新規顧客・既存顧客(の新規部門)との間での新規デジタル事業開発・新規デジタル業務の創出（自社独自サービス開発、他社との協業によるサービス開発、CVC［Corporate Venture Capital］を通じたサービス拡大を含む）
　　　　　ご回答はA～Dのいずれか１つをご記入ください。
1番目		2番目		3番目		4番目	
Q2-3. [Q2-1] で「取り組んでいない」と選択した方にのみお尋ねします。DXを取り組まない理由に
ついて次の選択肢から最も該当する番号に１つ○印をつけて下さい。　　
　Q2-3回答後はQ5にお進みください。
1.	DXに関する理解・知識が不足している。
2.	DXに対する知識を持った人材が不足している。
3.	DXに取り組む必要性がない。
4.	DXに取り組む余裕がない。
5.	DXに興味がない。
6.	その他  上記以外の理由についてご記入ください。
Q3貴社におけるDXビジネスの推進の考え方、あるいは貴社で実践中の取組についてお伺いします。
Q3.1.1.　 DXビジネスを推進するには、トップ自らがリーダーシップを発揮し推進する必要があるとされています。そこで、経営全般の観点でDXビジネス推進上の課題や阻害要因があるとするならばそれは何か？ご自身の考えに近い選択肢を２つまで選んで番号に○印をつけてください。
1.	DXビジネスの推進にあたって、従来の経営方針を見直す必要は特にないと考えている。
2.	経営者自身にDXビジネスの経験がないため、DXに関する具体的な指針を出せない。
3.	DXビジネスは個別部門での推進に止まっており、全社レベルで推進する仕組みが整っていない。
4.	従来型の経営判断プロセスからの脱却が困難で、DXビジネスに対応したアジャイル的な経営判断の仕組みを構築できていない。
5.	短期的な業績を指向してきており、長期的な事業投資に対する必要性をあまり感じない。（中長期的な市場動向を読む力の不足）
6.	従来の利益確保を前提としたビジネスモデルでは、これからのDXビジネスを推進するに際し、顧客の要望に応える限界が生じるケースが発生する。（ITベンダ側はしっかり利益を確保する前提ではDXビジネスにおいては顧客の満足を得られることができない。）
7.	その他　経営上の課題についてご意見があれば、ご記入ください。
Q3.1.2.　 Q3.1.1.に関してその課題（推進上の阻害要因）を克服する解決策として特に有効と考えられる選択肢を２つまで選んで番号に○印をつけて下さい。
1.	DXビジネス推進責任者(担当役員)の社内から登用又は外部から採用する。
2.	若手社員を経営レベルに抜擢する。
3.	5年後・10年後の将来あるべき姿を描き、DXビジネスの推進に関するビジョンを設定する。
4.	DXビジネスを全社的に推進するための体制を構築する。
5.	DXビジネス事業に係る社内部門の新設、あるいは新会社への事業分離により、既存事業を所掌する役員との意思決定に関わるコンフリクトを回避する。
6.	顧客とリスクシェア等を織り込んだビジネスモデルの見直しを図る。
7.	投資に対する経営指標（KPI）を設定し業績評価に反映する。
8.	ブランド力・イノベーション力の向上を目指したデザイン経営を宣言する。
9.	ベンチャーへの投資を通じて外部企業と協業する。
10.	その他　有効と考えられる解決策があれば、ご記入ください。
Q3-2. DXを推進するためには、従来の人材では取組が難しいといわれています。
貴社ではDX人材とはどのような人材であると考えていますか。次の選択肢からご自身の考えに近い選択肢を２つまで選んで番号に○印をつけて下さい。
1.	先端技術を利用して新たな価値を創造できる人材（プロデューサー）。
2.	先端技術を利用して新たなビジネスをデザインできる人材、システム全体を俯瞰する人材（ビジネスデザイナー）。
3.	先端技術に関して高度な専門性を有する人材（アーキテクト、データサイエンティスト、AIエンジニア、IoT、セキュリティスペシャリスト、UXデザイナー等）。
4.	固定概念にとらわれず、新たな価値創造に対しデザイン思考や最新技術を駆使してアジャイルにアプローチできる人材。
5.	与えられた課題に対して優れた答えを出すよりも、困難な課題に対して果敢に挑戦する人材。
6.	顧客が進めるDXビジネスを支援するために必要なスキル（ITスキル、ビジネススキル等）を保有する人材で編成したデジタル人材群。
※ITスキルとビジネススキルを両方有する人材は限定的であるため。
7.	その他　上記以外のご意見があれば、ご記入ください。
Q3.3.1 DXビジネスを推進するためには、DXビジネスを担う人材に適した「評価・報酬制度」があると考えられます。しかし、既存ビジネスを前提とした従来の人事諸制度があるなかで新たな制度を導入するには困難が伴います。
そこで、貴社においてDXビジネスを担う人材に適した「評価・報酬制度」を導入する、あるいは既存の「評価・報酬制度」の見直しを図る際の課題（推進上の阻害要因）について、最もご自身の考えに近い選択肢を１つ選んで番号に○印をつけて下さい。
1.	現行の評価・報酬制度で特に問題ないと考えている。
2.	高度技術者や優秀なデザイナーを採用する評価・報酬体系となっていないこと、また、報酬原資の持続的確保が困難であること。
3.	現行の評価・報酬制度がマネジメント職重視であるため、専門職としてのエンジニアの業績に対するインセンティブ機能が弱いこと。
4.	一般的な目標管理制度と業績連動型の評価・報酬制度であるため、DXビジネスを担う人材に適した評価・報酬制度となっていないこと。
5.	その他　上記以外の選択肢があれば、ご記入ください。
Q3.3.2 Q3.3.1に関してその課題（推進上の阻害要因）を克服する解決策として最も有効と考えられる選択肢を１つ選んで番号に○印をつけて下さい。
1.	現行の評価・報酬制度で特に問題ないと考えている。
2.	DX人材向けの評価制度（360度評価、OKR評価(注)等）の導入。
(注) OKR(Objectives and Key Results)：目標設定の定量化管理手法。GoogleやFacebookの採用で注目。
3.	DXビジネス関連の専門職を追加するための現行の社内制度における職種体系の見直し又は賃金体系や賃金テーブルの設定。
4.	DXビジネスに即した評価・処遇（成果連動型制度）を採用したDXビジネス専門会社の設立。
5.	その他　
Q3.4.1. DXビジネスを推進するためには、DXビジネスを担う人材の育成が必要であると考えられます。しかし、既存ビジネスを前提とした従来の人材育成制度があるなかで新たな制度を導入するには困難が伴います。
貴社においてDXビジネスを担う人材の育成に適した制度を導入する、あるいは既存制度の見直しを図る際の課題（推進上の阻害要因）について、ご自身の考えに近い選択肢を1つ選んで番号に○印をつけて下さい。
1.	現行の人材育成制度で特に問題ないと考えている。
2.	これまでとは異なる人材を育成する必要があると認識しているが、その育成のノウハウがない。
3.	全般的に堅実なITエンジニア(従来型のSIへの適正人材)が多く、多様性に欠けている（前提として、新卒時に当業界を第1志望とする人材を採用してよいのかも課題）。
4.	ITエンジニアが従来型のビジネスで忙しく、配置転換・スキル転換が進めづらい。
5.	その他　上記以外の選択肢があれば、ご記入ください。
Q3.4.2　 Q3.3.1に関してその課題（推進上の阻害要因）を克服する解決策としてご自身の考えに近い選択肢の番号を２つまで選んで○印をつけて下さい。
1.	現行の人材育成制度で特に問題ないと考えている。
2.	コンサルタント会社の育成方法を参考にする。
3.	採用活動での選定基準（例．堅実性偏重ではなくポテンシャル重視）を見直すとともに、ローテーションを促進しスキル転換に結びつける。
4.	DX人材の育成に関するKPIを設定し組織の目標に落とし込む。
5.	育成よりも即戦力としてDX人材を中途採用する。
6.	外部パートナーとの連携を図る。
7.	DX人材育成のメソッド（フレームワーク）を開発する。
8.	その他　上記以外で有効と考えられる選択肢があれば、ご記入ください。
Q3.5.1.　DXビジネスを推進するためには、DXビジネスに適した組織が必要であると考えられます。しかし、既存ビジネスを前提とした社内組織体制に新たな組織を設置して組み込むには困難が伴います。
貴社においてDXビジネスを担う組織を新たに設置する、あるいは既存の組織の見直しを図る際の課題（推進上の阻害要因）について、ご自身の考えに近い選択肢の番号を２つまで選んで○印をつけて下さい。
1.	現行の組織体制のままで対応は可能と考えている。
2.	従来ビジネスを優先するために、DXビジネスに特化する部門が設置できない。
3.	DXビジネスは早期の利益貢献は困難。このため、新設する部門と現在稼いでいる従来ビジネス部門との公平な評価も難しい。
4.	従来型ビジネスとDXビジネスの受注量の変化が予測できないため、DXビジネス部門の設置のタイミングの見極めが難しい。
5.	DX専門部署を作っても、従来ビジネスの部門との兼任者をおかざるを得ず、その結果として責任範囲があいまいになる。
6.	事業内容が変化するDXビジネスで求められる人材は、終身雇用的な概念と相容れない。
7.	DXビジネスの特化部門を設置しても、人材の流出に対応出来ない。
8.	これまで突出した人材を採用してきていない。新規に採用したとしても、活かすことが出来そうもない。
9.	その他　上記以外の課題があれば、ご記入ください。
Q3.5.2 　Q3.4.1に関してその課題（推進上の阻害要因）を克服する解決策としてご自身の考えに近い選択肢の番号を２つまで選んで○印をつけて下さい。
1.	現行の組織体制のままで対応は可能と考えている。
2.	従来ビジネス組織とDXビジネス組織を分離する。
3.	DXビジネス部門への異動機会を公平に与える。
4.	DXビジネスのテーマは、社内公募で決定する。採択したテーマに賛同する社員を募ってチーム編成して事業を遂行する。
5.	DXの推進に適した予算の確保、権限設定、人員配置を行う。
6.	業績目標は営業や顧客担当部門のみに設定し、技術者は前者の組織に所属せず、プロジェクトごとに最適な技術者配置を実現できる組織体制へ変更する。
7.	自社の強みを絞り込んだ上で、補完関係にある他社との連携を強化する。
8.	外部から人材を登用し、従来とは異なるルールや制度で組織化(子会社の設立等)する。
9.	いろいろ課題はあるが、問題覚悟で実施するしかない。
10.	その他　有効と考えられる解決策があれば、ご記入ください。
Q4. 新型コロナウイルス感染症拡大に伴うDXビジネスの推進状況についてお聞きいたします。
Q4.1 新型コロナ問題は、貴社のDXビジネスの推進計画にどのような変化を生じさせましたか？
該当する選択肢の番号に○印をつけて下さい。(複数の回答可）
1.  計画を早めた。
2.  計画を遅らせた又は中止した。
3.  DXビジネスとして新型コロナ対応のソリューションを検討開始した。
4.  計画の変更は特になしして当初の計画どおりに進めている。
5.　その他。
Q4.2コロナ禍は社会に様々な変化をもたらしています。貴社ではDXビジネスの推進に関するスタンスで変化は生じていますか？
コロナ禍発生前と比べたスタンスの変化を次の5段階で表した場合に、最も近い番号に１つ○をつけて下さい。
また、できればそのように考えた理由もお聞かせください。
　　　　　【上記の番号をつけた理由】
Q5. 本調査実施主体の経営革新委員会では、ITベンダが存続していくためには、DXへの対応は避けられないと考えています。そこで、ITベンダ情報サービス事業者の経営者は、DXビジネスを推進するにあたり、「何を考えて、何を決めなければならないか？」についてご意見をいただきたく、お願いいたします。
また、DXに取り組んでいない経営者には、本調査の感想をお聞かせいただければ幸いです。</t>
    <phoneticPr fontId="2"/>
  </si>
  <si>
    <t>2020/11-</t>
    <phoneticPr fontId="2"/>
  </si>
  <si>
    <t>掲載資料</t>
    <rPh sb="2" eb="4">
      <t>シリョウ</t>
    </rPh>
    <phoneticPr fontId="2"/>
  </si>
  <si>
    <t>1. 調査研究の目的と概要
1.1 調査研究の目的
1.2 実施概要
2. 情報サービス産業におけるITディレクトリ
2.1 ITディレクトリの更新
2.2 ITディレクトリ構成
2.3 ITディレクトリ定義
3. 分析結果
3.1 分析の概要
3.2 全体動向
3.2.1 アンケートの回答状況
3.2.2 回答データの分布
3.2.3 SI実績指数と着手意向指数の動向
3.3 SI実績指数と着手意向指数
3.3.1 ライフサイクルマップの構図と読み方
3.3.2 ライフサイクルマップによる動向
A)基盤構成技術
B)仮想化・クラウド基盤
C)ミドルウェア
D)データベース関連技術
E)クライアント・デバイス
F)セキュリティ
G)開発言語
H)開発環境・ツール
I)開発手法・プロセス
J)運用管理
K)ITガバナンス
L)デジタルワークプレイス
3.4 認知度分析
3.4.1 全体的な分析結果
3.4.2 認知度と着手意向指数、SI実績指数との関係
3.5 SI実績の相関分析
3.5.1 相関分析方法
3.5.2 相関分析結果
4. DX関連技術およびコロナ対応技術に関する調査（2020年度特設テーマ）
4.1 DX関連技術の認知度
4.2 コロナ禍で注目された技術のSI実績指数
4.3 技術者周辺でのコロナ対応
4.3.1 リモートワークの実施状況
4.3.2 緊急事態宣言下でも出勤により対応した業務
4.3.3 リモートワークで活用したシステム・ツール
4.3.4 コロナ禍での変化に対する期待感
4.3.5 職場のコロナ対応の点数
4.3.6 コロナ禍後に向けて取り組みたい領域
付録1：ITディレクトリの構成とSI要素技術
付録2：調査対象データの指数一覧</t>
    <phoneticPr fontId="2"/>
  </si>
  <si>
    <t>2022年版情報サービス産業における情報技術マップに関する調査報告</t>
    <rPh sb="4" eb="6">
      <t>ネンバン</t>
    </rPh>
    <phoneticPr fontId="2"/>
  </si>
  <si>
    <t>2021年版情報サービス産業における情報技術マップに関する調査報告</t>
    <rPh sb="4" eb="6">
      <t>ネンバン</t>
    </rPh>
    <phoneticPr fontId="2"/>
  </si>
  <si>
    <t>2021年版情報サービス産業 基本統計調査</t>
    <rPh sb="4" eb="6">
      <t>ネンバン</t>
    </rPh>
    <phoneticPr fontId="2"/>
  </si>
  <si>
    <t>令和3年度情報サービス産業 賃金データ</t>
    <rPh sb="0" eb="2">
      <t>レイワ</t>
    </rPh>
    <rPh sb="3" eb="5">
      <t>ネンド</t>
    </rPh>
    <phoneticPr fontId="2"/>
  </si>
  <si>
    <t>https://www.jisa.or.jp/it_info/statistics/tabid/769/Default.aspx#04</t>
    <phoneticPr fontId="2"/>
  </si>
  <si>
    <t>https://www.jisa.or.jp/it_info/statistics/tabid/769/Default.aspx#05</t>
    <phoneticPr fontId="2"/>
  </si>
  <si>
    <t>Q2. 現行の工事契約に関する会計基準における工事進行基準の適用状況についてお伺いします】
【Q2-1】工事進行基準の適用件数 	
貴社の前期(前事業年度)における工事進行基準の適用件数について算用数字でご回答下さい。
【Q2-2】見積の妥当性を判断・審査する組織 	
貴社における工事進行基準適用に係る見積の妥当性を判断・審査する組織（注）は次のいずれが該当しますか。最も近いものを1つ選んで下さい。
　事業部門(セグメント)により異なる場合は最大の事業部門(セグメント)でご回答ください。
1)経理部門
2)社内横断的な組織(委員会等)
3)経理部門以外の部門(PMO、品質管理等)
4)受注した事業部門
その他
【Q2-3】工事進行基準適用の対象となる期間 	
貴社では工事進行基準適用の対象となる期間を定めていますか。 最も近いものを1つ選んで下さい。
1)工事進行基準適用の判断を期間では行っていない（期間の長短は問わない）。
2)1ヶ月超
3)3ヶ月超
4)6ヶ月超
5)四半期決算を跨がる案件
その他
【Q2-4】Q2-3を選択した理由 	
Q2-3を選択した理由は次の選択肢のいずれが該当しますか。最も近いものを1つ選んで下さい。
なお、Q2-3で選択肢1を選んだ方は回答不要です。
社内規定の設定根拠が不明の場合は回答者の認識でご回答ください。
1)工事進行基準適用の経営的なメリットであるプロジェクト損益のタイムリーな把握を行っているのは一定期間以上の案件であるため。
2)開発の進捗状況次第で成果の不確実性が生じる可能性のある案件を絞り込むことが保守主義の観点から望ましいため。
3)業務負荷増大を回避するため。
4)工事進行基準適用の判断を期間では行っていない。
その他
【Q2-5】工事進行基準適用審査対象の金額 	
貴社では工事進行基準適用の審査対象となる案件の金額を定めていますか。 最も近いものを1つ選んで下さい。
事業部門(セグメント)により異なる場合は最大の事業部門(セグメント)でご回答ください。
1)工事進行基準適用の審査対象となる案件は金額で判断していない。
2)すべての受注案件を審査対象としている。
3)1億円超
4)5千万円以上1億円以下
5)3千万円以上5千万円未満
6)1千万円以上3千万円未満
その他
【Q2-6】Q2-5を選択した理由 	
Q2-5を選択した理由は次の選択肢のいずれが該当しますか。最も近いものを1つ選んで下さい。
なお、Q2-5で選択肢1あるいは2を選んだ方は回答不要です。
社内規定の設定根拠が不明の場合は回答者の認識でご回答ください。
1)工事進行基準適用の経営的なメリットであるプロジェクト損益のタイムリーな把握を行っているのは一定金額以上の案件であるため。
2)開発の進捗状況次第で成果の不確実性が生じる可能性のある案件を絞り込むことが保守主義の観点から望ましいため。
3)業務負荷増大を回避するため。
4)工事進行基準適用の判断を金額では行っていない。
その他
【Q2-7】現行の社内ルールの変更 	
Q2-3とQ2-5で工事進行基準の適用を金額・期間でスクリーニングしていると回答された方(注)にお尋ねします。 (注)Q2-3で選択肢2～5を選択した場合・Q2-5で選択肢3～6を選択した方
　現行の社内ルールは、収益認識会計基準の適用に伴って変更しますか。該当するものを選んで下さい。
　Q2-3で選択肢1、Q2-5で選択肢1あるいは2を選んだ方は回答不要です。
1)現行の社内ルールを変更しない。
2)現行の社内ルールを変更する。
【Q3. 収益認識会計基準の適用準備状況についてお伺いします】
【Q3-1】収益認識会計基準の適用状況 	
収益認識会計基準の適用準備として次の導入段階を仮に設定した場合、回答時点でおおよそ次のフェーズ1～7のどの段階まで進んでいますか。最も近いものを1つ選んで下さい。
　事業部門(セグメント)により進捗段階が異なる場合は最大の事業部門(セグメント)でご回答ください。
1)影響度調査：【作業項目】現行会計実務と会計基準の差異の把握、会計処理の変更、システム、内部統制（成果物：影響度調査報告書）
2)導入計画の策定：【作業項目】課題の整理とタスクの分解　プロジェクトチーム組成、子会社展開方針検討　(成果物：導入計画書)
3)対応案の検討：【作業項目】論点の検討　会計方針案・開示内容案の決定　その他課題への対応［システム　子会社連携］適用期首の取扱い(成果物：会計方針書　開示案)
4)導　入　：　　【作業項目】トライアルの実施　会計方針・開示内容・適用期首取扱いの最終化(成果物：トライアル財務諸表［注記含む］)
5)導入後の対応：【作業項目】運用体制以降準備中　改善点や残課題への対処方法検討
6)既に適用中
7)その他：　　　導入準備不要と判断した等
【Q4. 収益認識会計基準の適用上の課題・懸念点についてお伺いします】
【Q4-1】課題・懸念点 	
収益認識会計基準の適用にあたっての課題や懸念する点について該当するものをすべて選んで下さい。
回答者の主観でご回答いただいて差し支えありません。
0 課題・懸念はない(既にすべて解消済)
1【ステップ1：契約の識別】契約の識別
2【ステップ1：契約の識別】契約の結合
3【ステップ2：履行義務の識別】履行義務の識別
4【ステップ2：履行義務の識別】財又はサービスに対する保証の検討
5【ステップ2：履行義務の識別】本人と代理人の区分
6【ステップ2：履行義務の識別】ライセンスの供与
7【ステップ3：取引価格の算定】変動対価の額の見積
8【ステップ3：取引価格の算定】契約における重要な金融要素
9【ステップ4：履行義務への取引価格への配分】独立販売価格
10【ステップ4：履行義務への取引価格への配分】値引き
11【ステップ4：履行義務への取引価格への配分】取引価格の事後的な変動
12【ステップ5：履行義務の充足による収益の認識】一定期間(又は一時点)にわたり充足される履行義務
13【ステップ5：履行義務の充足による収益の認識】契約の初期段階の取扱
14【ステップ5：履行義務の充足による収益の認識】期間がごく短い受注制作のソフトウェア
15【開示】表示　契約資産・債権・契約負債
16【開示】注記
17【開示】「会計上の見積りの開示に関する会計基準」の適用
18【原価回収基準】原価回収基準の計上及び網羅性
19【原価回収基準】原価回収基準適用時に損失が発生する場合の会計処理
20【工事損失引当金】工事損失引当金の計上及び網羅性
21【内部統制】実行予算の策定管理及び損益管理に関する規程類の整備
22【内部統制】不正防止のための人事ローテーションの運用整備
23【内部統制】契約情報のタイムリーな把握(モニタリング)に係る整備
24【その他】社内への展開
25【その他】管理会計と財務会計のギャップ
26【その他】情報システムの改修
27【その他】テレワーク・リモートワーク環境下における実施
28【その他】ペーパーレス推進上の対応
29【その他】税務上の対応
その他</t>
    <phoneticPr fontId="2"/>
  </si>
  <si>
    <t>Ⅲ．就職活動全般への取り組み
QⅢ-1 就職活動時に、どのメディアが提供する情報の影響が大きかったです
か（当てはまるもの全て）
1. 就職情報企業のサイトや SNS
2. 個別企業のサイトや SNS
3. 学校のキャリアセンター（求人票など）
4. 就活エージェント
5. ソーシャルメディア、コミュニティサイト
6. 新聞、雑誌、書籍
7. その他→具体的に（ ）
QⅢ-2 就職活動でよく利用した就職情報サイトをお教えください。（当てはま
るもの３つまで）
1. リクナビ
2. マイナビ
3. キャリタス就活
4. ダイヤモンド就活ナビ
5. あさがくナビ
6. アカリク
7. Wantedly
8. サポーターズ
9. その他→具体的に（ ）
10.特になし
QⅢ-3 就職活動で利用したソーシャルメディア、コミュニティサイトをお教え
ください（当てはまるもの全て）
１．Facebook
２．Twitter
３．LINE
４．Instagram
５．YouTube
６．みんなの就職活動日記
７．５ちゃんねる
８．OfferBox
９．キャリアチケット
10．ONE CAREER
11．unistyle
12．その他→具体的に（ ）
13．特になし
QⅢ-4 「業界・企業研究」を始めた時期はいつ頃ですか（当てはまるもの一つ）
1．高校・専門学校・高専・短期大学
2．大学 1 年生
3．大学 2 年生
4．大学 3 年生の 4~9 月</t>
    <phoneticPr fontId="2"/>
  </si>
  <si>
    <t>問１．JISA 低炭素化社会実行計画への参加について
(１) JISA低炭素化社会実行計画に参加いただけますか。
 既に参加している、本年度より参加する　　　　　　次ページ（問2）以降回答下さい。
 参加しない
JISA 低炭素化社会実行計画
　http://www.jisa.or.jp/Portals/0/data/jisa_plan.pdf
　※本取組について、政府の取組名が「CO2削減自主行動計画」から「低炭素化社会実行計画」に変更になりました。そこで、JISAの活動についても活動名を変更しました。
JISA低炭素化社会実行計画　2030年度目標について
　http://www.jisa.or.jp/Portals/0/data/jisa_plan_30.pdf
JISA低炭素化社会実行計画参加企業一覧 (昨年度）
http://www.jisa.or.jp/Portals/0/data/2020list.pdf
注1）計画に参加することにより、各社に対してエネルギー削減義務が生じることはございません。
注2）ご参加いただける場合、計画参加企業として社名が公表されます。
注3）個別企業に関する数値を外部に公表することはございません。
(２) 計画にご参加いただけない場合、その理由を教えていただけますか。
以下より適当と思われる選択肢にチェックしてください。
0 現時点では参加出来ないが、準備が整い次第参加する。
0 JISA低炭素化社会実行計画の内容がわからない。
0 JISA低炭素化社会実行計画参加による作業負荷がわからない。
0 すでに他団体の低炭素化活動に取り組んでおり、JISAの活動へは参加しない。
0 自社あるいは顧客都合により情報開示が困難なため。
0 低炭素化に関わる活動に取り組む予定はない。
0 その他　要望などありましたら以下に記入ください。
問２．貴社での2020年度エネルギー消費量基礎数値についてお尋ねします。
以下の質問は、貴社がエネルギー消費について自己管理可能な本社・支社・営業所等の事業所を対象とします。なお、自社以外の管理施設での業務、電力使用量が不明の事業所（テナントビルに入居している場合等）は除外いただいて結構です。また、データセンタ施設の一部にオフィスが入居している場合には、該当オフィスでの電力消費についてもデータセンタ系として集計してください。
(1)  2020年度売上高（直近発表値）（概算、あるいは見込みでも結構です。）
単独売上高　［     ］百万円
(2)  エネルギー消費量及び床面積
　	　	事務所系	データセンタ系
2020年度	年間電力使用量（万kWh)	　     
	電力以外のエネルギー
使用量（原油換算kl/年）	     
	集計対象事業所数	　     
	延べ床面積（ｍ２）	　     
注１）年間電力消費量の単位は万kWhです。単位にご注意ください。
注２）データセンタ系については、各社で公表しているデータセンタの諸元値をベースに回答ください。また、区分が不明な場合等については各社の判断で区分くださるようお願いいたします。
(3)　データセンタにおけるエネルギー消費量の内訳について構成比をご記入ください。（複数センタの場合は、可能ならば、加重平均で、そうでない場合は、単純平均でご記入ください）。
1)ＩＴ機器		［     	］％
2)空調／冷却システム	［     	］％
3)照明・その他		［     	］％　　・・・合計100%
(4）データセンタのPUEを把握している場合はご記入ください（複数センタの場合は、可能ならば、加重平均で、そうでない場合は、単純平均でご記入ください）。
ＰＵＥ［     ］　
※記入いただいたＰＵＥの計算について
単独ＤＣ (１事業所のみ)　複数ＤＣの場合：［ 0 各ＤＣの単純平均0 加重平均　］
問３．貴社での省エネ活動の取り組み状況についてお尋ねします。
貴社において、以下省エネにつながる取り組み項目の達成状況にチェックしてください。
(1) 事務所系、データセンタ系共通
対策項目	十分に対策している	一部の部署／事業所で取り組んでいる	これから取り組む予定である	取り組む予定はない
ＩＴ
機器	省電力な機器の採用
（例）ENERGY STAR認証機器の導入
	仮想化技術による機器の削減
	コンソリデーション(機器の整理統合)
照明
設備等	昼休み時などに消灯徹底化
	退社時にはPC等の電源OFF徹底化
	照明のインバーター化
	高効率照明の導入
	トイレ等の照明の人感センサー導入
	照明の間引き
空調
設備	冷房温度を２８度設定にする
	暖房温度を２０度設定にする
	冷暖房開始時の外気取り入れの停止
	空調機の外気導入量の削減
	氷蓄熱式空調システムの導入
エネルギー関係	業務用高効率給湯器の導入
	太陽光発電設備の導入
	風力発電設備の導入
	フリークーリング、外気冷房などの導入
建物
関係	窓ガラスの遮熱フィルムの導入
	エレベータ使用台数の抑制
	自動販売機の夜間運転の停止
規定
規則等	一斉退社日の徹底など、労働時間短縮に伴う消灯、空調停止
	再生可能エネルギー電気の購入
（再エネ電力プラン採用や証書取得など）
	フリーアドレスオフィスの導入
	新拠点にグリーン・オフィスビルを選択
	国（Cool Choiceなど）の施策への参加 
(2) データセンタに特化した項目（データセンタを事業として取り組んでいる場合には以下もお答え下さい）
対策項目	十分に対策している	一部の部署／事業所で取り組んでいる	これから取り組む予定である	取り組む予定はない
ＩＴ
機器	サーバーの稼働率・導入率の向上
機器
関係	高効率空調機の導入
	高効率変圧器の導入
	高効率冷凍機の導入
	高効率ポンプの導入及びINV化
空調
設備	INVファンの導入
	ラック列キャッピングの導入
エネルギー関係	フリークーリング・外気冷房の導入
	自然採光の導入
	屋上・壁面緑化の導入
運用
関係	BEMS導入によるエネルギー管理
	給排気ファン間欠運転制御
	ピーク時間電力削減対応
	老朽化データセンタの統廃合
問４．外部機関等における環境に関する取り組みへの参加状況をお尋ねします 
貴社において、以下取り組みへの参加状況にチェックしてください。
項　目	活動に参加している	活動を調査している。
（まだ参加はしていない）	取り組みを知らない
TCFD（Task Force on Climate-related Financial Disclosures）
SBT（Science Based Target）
RE100（Renewable Energy 100%）
UNGC（United Nations Global Compact）
CDP（Carbon Disclosure Project）
JCI（気候変動イニシアティブ：Japan Climate Initiative）
その他（                                        ）
問５．御社の製品・サービスを利用した省エネ化についてお尋ねします。
御社の製品やサービスを活用することで、顧客の環境負荷が軽減された事例があればご記入ください。
(特に、海外での事例や革新的な技術の活用についての事例があれば記載ください。)
(記入例1: 顧客のサーバーを〇台データセンタで管理することとした。これにより顧客の
事務所での電力消費は〇〇kWh削減された。)
(記入例2: テレワークシステムを顧客に導入した。顧客の通勤に係わるエレルギー消費で○○kg程度CO2排出が削減され、オフィス活動に伴うエネルギー消費で〇〇kg程度CO2排出が削減された。)
省エネや環境保全に関する取組をされていればご記入ください。
(特に、海外での事例や革新的な技術の活用についての事例があれば記載ください。)
(記入例1: テレワークシステムを導入することで、在宅勤務制度が促進された。結果、人の移動削減により年間○○klのCO2削減に寄与した。)
(記入例2: オフィスで使用している電力について太陽光発電での電力を使用している)
問６．新型コロナウイルス感染症における省エネ活動への影響についてお尋ねします。
新型コロナウイルス感染症（COVID-19）が流行したことでの、2020年度御社におけるオフィスにおける年間消費電力量の低減率について回答ください。
％減　（30％程度減り例年と比べ70％程度の場合は、30と記載ください）
問７．政府では2050年カーボンニュートラル実現に向けて様々な政策が検討されています。御社におけるカーボンニュートラルの動向についてお尋ねします。
※	2050年カーボンニュートラルに伴うグリーン成長戦略
(1)	 カーボンニュートラルに向けて国や業界団体に期待することについて、該当する項目にチェックしてください。
	項　目
カーボンニュートラルに向けた戦略や政策の説明会の開催
0
カーボンニュートラルに向けた投資促進税制の実現
カーボンフリー価格の取引市場や、J-クレジットによる取引市場の整理
カーボン排出量の計測方法の標準化
大学等におけるカーボンニュートラルの専門知識を持った人材育成
業界団体でのグリーン電力証書の一括購入と、必要とする会員企業への配分
	【その他】
(2)	 カーボンニュートラルに関して現時点で発生している課題について、該当する項目にチェックしてください。
	項　目
カーボンニュートラルに向けた政府の取り組みが分からない
カーボンニュートラルに向けて自社で何に取り組んでよいか分からない
グリーン電力証書を購入することが難しい／必要としている量が買えない
カーボンニュートラルに関わる費用の顧客転化が難しい
顧客からカーボンニュートラル実現に向けた取り組みが求められている
	【その他】</t>
    <phoneticPr fontId="2"/>
  </si>
  <si>
    <t>2020年版情報サービス産業 基本統計調査</t>
    <phoneticPr fontId="2"/>
  </si>
  <si>
    <t>令和2年度情報サービス産業 賃金データ</t>
    <rPh sb="0" eb="2">
      <t>レイワ</t>
    </rPh>
    <rPh sb="3" eb="5">
      <t>ネンド</t>
    </rPh>
    <phoneticPr fontId="2"/>
  </si>
  <si>
    <t>https://www.jisa.or.jp/publication/tabid/272/pdid/R2-J003/Default.aspx</t>
    <phoneticPr fontId="2"/>
  </si>
  <si>
    <t>https://www.jisa.or.jp/publication/tabid/272/pdid/R3-J001/Default.aspx</t>
  </si>
  <si>
    <t>https://www.jisa.or.jp/publication/tabid/272/pdid/R2-J002/Default.aspx</t>
    <phoneticPr fontId="2"/>
  </si>
  <si>
    <t>１．分類について	
	①機密情報（営業秘密・個人情報を含む）や一般／公開情報などを分類するルールがありますか
	②機密情報分類の対象媒体は何ですか（電子ファイル、メール・添付やメッセージ、紙、データベースやサーバ、知識記憶）
	③いくつに分類していますか
	④差し支えない範囲で、それぞれの分類の対象・内容についてお教えください
２．ラベル付けについて	
	①分類された機密情報にはラベル付けがされていますか
	②媒体ごとのラベル付けの方法（紙押印やテキスト署名、証明書等）
	③社内の機密情報すべてにラベル付けが完了していますか、どのように展開していますか
３．ライフサイクル	
	①機密情報の入手、変更、活用、廃棄などのタイミングの見直し、棚卸や監査など実施していますか
	②盗難などインシデント発生時に対象となる情報を特定したり、無効化する手段はありますか（持ち出しログ、IRM等）
４．アクセス制御・秘匿化	
	①特に重要な機密情報はシステム的な取扱い制限を行っていますか（アクセス制限、アクセス記録、暗号化など）
	②電子メール、メッセージ、Webサーバ、クラウドストレージなど各システムについて、それぞれ対策・ツール等利用ありますか
	③利用しているツールの利点、不便な点などコメントください
	④システム化によらず、人間系で実施しているものがありますか
５．ルールや教育	
	①機密文書の定義や分類方法、取り扱いについて、会社規程など文書化していますか
	②ルールに基づく教育などを実施していますか（集合・WBT、定期的）
	③運用面で苦労している点、自社の経験でJISA会員に有益となりそうな情報
６．クラウドの利用方法について	
	①機密情報データをクラウド（パブリック／プライベート）で管理していますか、クラウドに置けない情報はありますか
	②機密情報を扱うクラウドサービスの選定基準はありますか（ISO27017、国内リージョン等）
	③ユーザの認証方法（IDaaS、AD連携、2FA）、アクセス経路の制限（CASB、SASE等）はありますか
	④機密情報へのアクセス制限（グループ／フォルダ単位の認可等）、組織変更時などのアクセス権変更はどのようにしていますか
	⑤漏洩防止対策はどのようにしていますか（監査ログ、暗号化／秘密分散、IRM等）
7．その他	
	①機密情報の分類、ラベル付け、運用、廃棄、秘匿化などで利用できるお勧めツールがありますか
	②利用していないツールでも情報がありましたら</t>
    <phoneticPr fontId="2"/>
  </si>
  <si>
    <t>ユーザー企業と情報サービス企業の新たな関係　情報サービス産業白書2022年版</t>
    <phoneticPr fontId="2"/>
  </si>
  <si>
    <t>https://www.jisa.or.jp/publication/tabid/272/pdid/wp2022/Default.aspx</t>
  </si>
  <si>
    <t>情報サービス産業白書2022</t>
    <phoneticPr fontId="2"/>
  </si>
  <si>
    <t xml:space="preserve">
会員アンケート　設問
貴社の直近年度の「a.売上高」「b.経常利益」「c.正規従業員数」をご記入下さい。※連結ではなく、貴社単体としてご回答下さい。 "1. 5億円未満
2. 5億～10億円未満
3. 10億～20億円未満
4. 20億～50億円未満   
5. 50億～100億円未満
6. 100億～200億円未満
7. 200億～500億円未満
8. 500億円以上"
 "1. 赤字
2. 0～1,000万円未満
3. 1,000万～5,000万円未満
4. 5,000万～1億円未満
5. 1億～5億円未満  6. 5億～10億円未満
7. 10億～50億円未満
8. 50億～100億円未満
9. 100億円以上"
 "1. 50人未満
2. 50～100人未満
3. 100～200人未満
4. 200～500人未満  5. 500～1,000人未満
6. 1,000～2,000人未満
7. 2,000～5,000人未満
8. 5,000人以上"
貴社の主要顧客の業種として当てはまるものを全て選び、該当する番号に○印をつけて下さい。（○はいくつでも） "1. 農林漁業
2. 鉱業
3. 建設業
4. 製造業（コンピュータメーカ関係）
5. 製造業（コンピュータメーカ以外）
6. 電気・ガス・熱供給・水道業
7. 運輸業  8. 通信業
9. 卸売・小売・飲食店
10. 金融・保険業
11. 不動産業
12. 情報サービス業
13. その他サービス業
14. 公務その他"
貴社の事業のうち、最も割合の高い開発形態は何ですか。最も近いものを1つ選び、該当する番号に○印をつけて下さい。（○は１つだけ） "1. 自社サービス開発
2. 情報子会社･･･親会社などグループ企業向けのシステム企画/開発/運用業務が最も多い
3. 受託開発（元請け）･･･親会社などグループ企業以外からの委託業務（元請け）が最も多い
4. 受託開発（中間下請け）･･･元請けではなく、再委託（外注）している
5. 受託開発（最終下請け）･･･元請けではなく、再委託（外注）は（ほとんど）していない
6. その他（　　　　　　　　　　　　　　　　　　　　　　　　）"
貴社の主要顧客（売上ベース）の規模として最もよく当てはまるものを選び、該当する番号に○印をつけて下さい。（○は１つだけ） "1. 大企業（従業員数1,000人以上）が多い
2. 中堅企業（従業員数300人以上～1,000人未満）が多い
3. 中小企業（従業員数300人未満）が多い"
貴社では、昨年度（2020年度）と比べた今年度（2021年度）の業況をどのように見通していますか。以下のそれぞれの項目について、貴社の見解として該当する番号に○印をつけて下さい。 "A.全体
①売上高
②経常利益
B.全体のうち「特定顧客からの受託（開発・運用等）」
①売上高
②経常利益
C.全体のうち「自社パッケージ・ITサービス」
①売上高
②経常利益
D.全体のうち「顧客との共同事業」
①売上高
②経常利益
1. 大きく増加（+10%超）
2. やや増加（+5～+10%）
3. ほぼ横ばい（±5%以内）
4. やや減少（-5～-10%）
5. 大きく減少（-10%超）"
貴社では、昨年度（2020年度）と比べた来年度（2022年度）の業況をどのように見通していますか。以下のそれぞれの項目について、貴社の見解として該当する番号に○印をつけて下さい。 "A.全体
①売上高
②経常利益
B.全体のうち「特定顧客からの受託（開発・運用等）」
①売上高
②経常利益
C.全体のうち「自社パッケージ・ITサービス」
①売上高
②経常利益
D.全体のうち「顧客との共同事業」
①売上高
②経常利益
1. 大きく増加（+10%超）
2. やや増加（+5～+10%）
3. ほぼ横ばい（±5%以内）
4. やや減少（-5～-10%）
5. 大きく減少（-10%超）"
貴社では、昨年度（2020年度）と比べた今年度（2021年度）の自社への投資をどのように計画していますか。以下のそれぞれの項目について、該当する番号に○印をつけて下さい。 "1. 全体
2. 人材関連投資
3. 設備関連投資
4. IT関連投資
5. 研究開発関連投資
6. マーケティング関連投資
7. M&amp;A
1. 大きく増加（+10%超）
2. やや増加（+5～+10%）
3. ほぼ横ばい（±5%以内）
4. やや減少（-5～-10%）
5. 大きく減少（-10%超）"
直近3年程度における貴社の課題認識として、以下のそれぞれの項目について、該当する番号に○印をつけて下さい。 "1. 継続的に発生していた案件が中止・延期・縮小されつつある
2. 新規案件が減少している
3. 自社のケイパビリティでは対応できない要望が増えている
4. 顧客ニーズの把握が薄れている
5. 営業機会が減少​している
6. 自社サービスや、営業力、技術力の競争優位性が低下している
7. 人材が不足している
8. その他（　　　　　　　　　　　　　　　　）"
以下の領域について、今後の見通しをどのようにお考えですか。 "1. 新規システムの受託開発
2. 既存システムの保守・運用
3. パッケージ/SaaSの販売
4. システムコンサルティング*
5. DX推進のコンサルティング*
6. 顧客との事業共創 (JV, レベニューシェアなど)
7. その他 (自由回答)
1. 現状売上があり、10年程度またはそれ以上安定した売上を保てると思う
2. 現状売上があり、5年程度は売上を保てると思うが、以降は減少するリスクを感じる
3. 現状売上があり、直近数年以内で減少するリスクを感じる
4. 現状売上がない
5. わからない"
"システム開発/DX案件において、顧客のどういったニーズに応えるものが多いですか。
多い順に3つまでお答えください。"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近年の顧客のニーズに応えて成功するためには、何が重要な要素だと思いますか。重要度順に3つまでお答えください。 "1. 顧客のビジネスや業務の理解
2. 顧客のシステムやデータの理解
3. マーケットや外部環境の知見
4. 特定の技術・サービスの深い知見
5. 幅広いソリューション提案力
6. 開発スピード
7. 顧客の他部署などを巻き込む力
8. 自社側でもリスクを取る関係性 (請負契約や新規技術の導入など)
9. 作成するプロダクト/サービスについて、主体的にこだわって作りこむ姿勢
10. 機動的な人員アサインメント
11. その他"
顧客は以下のそれぞれの項目についてどの程度重視しているか、主要顧客の平均像を想定し、重要度順に3つまでお答えください。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"貴社が受注する案件について、発注元の部署としてIT部門ないしそれ以外でどちらからの発注が多いでしょうか（件数ベース）。
※発注の大元のユーザー企業の部署についてお答えください。例えば貴社が中間下請け・最終下請け企業の場合、元受け企業に対して発注したユーザー企業の部署をお答えください。" "1. IT部門がほとんどすべて
2. IT部門がやや多い
3. IT部門と事業部門が同程度
4. 事業部門がやや多い
5. 事業部門がほとんどすべて"
Q12でお答えいただいた受注案件のうち、それぞれのここ数年（2～3年）の増減傾向を一つ選んでください。 "1. IT部門
2. 事業部門
1. 増加した
2. 変わらなかった
3. 減少した"
貴社が受注する案件について、受注することが多いプロセス（件数ベース）多い順に3つまで選んでください。また、それぞれのここ数年（2～3年）の増減傾向を一つ選んでください。 "1. 市場動向やユーザニーズの把握
2. ビジネスアイデア・ビジネスモデルの検討等のコンサルティング
3. PoC/技術検証
4. システム企画
5. システム開発または開発プロジェクト管理
6. システムの保守・運用
7. その他
1. 増加した
2. 変わらなかった
3. 減少した"
"貴社の売上額のうち、
人月単価型*の契約の割合はどの程度ですか。
*成果ではなく費やす労働力に対して対価を請求する形式で、準委任または派遣型の契約をとり、成果へのコミットが不要な形式。" "1. ほぼ100%
2. 大半を占める
3. 半分程度
4. 数割程度
5. ほぼ0%
6. わからない"
近年3年程度において、人月単価型の契約割合は変化しましたか。 "1. かなり増えた
2. ある程度増えた
3. 変わらない
4. ある程度減った
5. かなり減った
6. わからない"
近年3年ほどにおいて、下記の案件リスクのうち、リスクの大きさや発生頻度が高まっていますか。 "1. 未経験技術の活用
2. 実践経験の浅いメンバーでのプロジェクト
3. 未経験領域のプロジェクト
4. 大型案件の実施 
5. 請負型・レベニューシェアなどの、人月単価型*以外の契約形態
6. セキュリティやプライバシー上の懸念が大きいプロジェクト
*成果ではなく費やす労働力に対して対価を請求する形式で、準委任または派遣型の契約をとり、成果へのコミットが不要な形式。
1. かなり増えた
2. ある程度増えた
3. 変わらない
4. ある程度減った
5. かなり減った
6. わからない"
Q15の案件リスクについて、そうした案件の受注は回避するか、リスクがありながらも受注すべきと考えていますか。 "1. 未経験技術の活用
2. 実践経験の浅いメンバーでのプロジェクト
3. 未経験領域のプロジェクト
4. 大型案件の実施 
5. 請負型・レベニューシェアなどの、人月単価型*以外の契約形態
6. セキュリティやプライバシー上の懸念が大きいプロジェクト
*成果ではなく費やす労働力に対して対価を請求する形式で、準委任または派遣型の契約をとり、成果へのコミットが不要な形式。
1. 極力避ける
2. なるべく避ける
3. どちらともいえない
4. なるべく受注する
5. 極力受注する"
"直近3年程度において、DX案件を推進するために、従来とは異なる再委託先に発注していますか。
している場合は、その理由も併せてお答えください。複数ある場合は、最も発注額ベースで影響が大きかった理由をお答えください。" "1. 従来と異なる委託先に発注していない
2. レガシーマイグレーション*力
3. クラウド対応力
4. パッケージの導入対応力
5. 先進技術力 (AI実装など)
6. 新しい開発手法の実践力 (デザインシンキング、アジャイル開発など)
7. ソリューションの選択肢の広さや、それらの組み合わせの提案力
8. 顧客のビジネスへの理解度
9. ビジネス構想力
10. 価格
11. その他
*古くなったシステムを新しいシステムに移行すること"
直近3年以内程度のDXに係る案件において、再委託先として、従来発注していなかった企業に新しく声をかける・ないし発注する機会は、3年前以前と比べて変化しましたか。 "1. かなり増えた
2. ある程度増えた
3. 変わらない
4. ある程度減った
5. かなり減った
6. わからない"
"貴社にとっての競合として、近年脅威が高まった企業があればお答えください。
重要度順に3つまでお答えください。" "1. コンサルファーム
2. 顧客自身による内製部隊、または顧客の情報子会社
3. クラウドベンダ
4. 中小のソフトウェア開発企業
5. Techベンチャー企業
6. その他ITベンダ
7. デザインファーム
8. その他　(自由記述)"
近年3年ほどについて、貴社事業の利益率は変化していますか。 "1. 悪化している
2. やや悪化している
3. 変わらない
4. やや改善している
5. 改善している"
貴社では、４年前と比較して、どのような変化を感じていますか。それぞれの項目についてお答えください。 "1. 要件が定義された開発を請け負う従来的な案件
2. ユーザー企業自身が要件を明確にできない案件
3. クラウド環境を用いた案件
4. アジャイル開発等の新たな手法による開発案件
5. ノーコード・ローコードでの開発案件
6. その他新しい技術の活用を伴う案件（例えばAI、IoT、ブロックチェーンなど）
7. 顧客から受注できず、顧客自社内ないし情報子会社で内製することとなった案件
8. その他（　　　　　　　　　　　　　　　　）
1. 増加した
2. あまり変わらない
3. 減少した"
"貴社としてのIT人材の調達動向について、当てはまるものをお答えください。
1. 社内で育成 (OJTを含む)
2. 社外からの採用" "1. 実施している
2. 実施していない
1. かなり増えた
2. ある程度増えた
3. 変わらない
4. ある程度減った
5. かなり減った
6. わからない"
"Q20で社内で育成を実施していると回答した場合：
直近10年程度において、社内で育ったIT人材の離職者の増減をお答えください。" "1. かなり増えた
2. ある程度増えた
3. 変わらない
4. ある程度減った
5. かなり減った
6. わからない"
社内で育ったIT人材の離職を防ぐため、どのような対応を実施していますか。 "1. 高度IT人材の給与水準を上げている
2. IT関連の教育・自己研鑽の機会、時間、費用を豊富に与えている
3. 長時間労働にならないよう管理している
4. 働き方の柔軟さ(時間や服装など)を認めている
5. 設備投資(高性能PC購入費など)の予算を確保している
6. 経営方針として先進的な取組みの後押しを表明・発信している
7. 希望の仕事への参画を優遇している
8. コミュニティ形成や、表彰制度等、帰属・承認欲求を満たすような施策を行なっている
8. その他
9. 特に対応を行なっていない"
"離職先として多いと思うものをお答えください。
あなたの周囲で把握されている範囲で構いません。" "1. コンサルファーム
2. WEBビジネス企業
3. その他ユーザー企業
4. クラウドベンダ
5. 中小のソフトウェア開発企業
6. Techベンチャー企業
7. その他ITベンダ
8. その他　(自由記述)
9. わからない
"
顧客企業との関係性として、実施または強化したもの、今後強化していきたいものをそれぞれ上位3つまで選択してください。 "1. 人材交流
2. アジャイル等による共同でのサービス開発
3. 事業共創
4. 知財の共有
5. レベニューシェア(*)
6. JV(デジタル合弁企業)の設立
7. 顧客のビジネスの理解深化
8.その他【自由記入】
※成果報酬型の契約形態で、発注側と受注側がリスクを共有しながら、相互の協力で生み出した利益を、あらかじめ決めておいた配分率で分け合う"
今後の顧客との関係性を継続・強化するうえで、課題として大きいと考えている点を重要度順に3つまでお答えください。 "1. 経営陣として何をすべきか定められない
2. 意思決定に時間がかかり、変化が遅い
3. 顧客からの声掛けがない限り、自ずからは動かない受け身の姿勢
4. 新しい取り組みが正しく評価されない制度
5. とにかく現場に人を貼り付け、将来の投資に注力しない文化
6. 失敗を極力避ける企業文化で、リスクを取ったチャレンジができない
7. 顧客のDX予算が足りない
8. 教育や研究開発への資金が不足している
9. その他"
貴社では現在、前問の課題をどのように解決しようとしていますか。 "1. 経営戦略でのコミットメント
2. 部署編成等の組織体制の変更
3. 厚遇職位の新設、報酬制度変更などによる、DX人材の待遇向上
4. 役員級のDX人材の採用
5. 本社から独立した組織を設置し、共創/先進技術活用/教育等の機能を持たせる
6. 政府・自治体との連携
7. 大学・研究機関との連携
8. レガシー系案件の強制的な人工削減
9. 提案先部署の変更 (情シス部→事業部、CIO→CDOなど)
10. R&amp;D予算の増額
11. 一部持ち出しでの案件受注
12. その他"
貴社事業へのコロナウィルス感染症による貴社事業への影響は、どの点にありましたか。影響が大きい順に3つまでお答えください。 "1.顧客との関係が希薄化した
2.労働力が不足した
3.生産性が低下した
4.コロナ対応のための投資が必要になった
5.(コロナ対応以外の)投資が停滞した
6.需要が減少した
7.需要が増加した
8.その他（自由回答）
9.影響はほとんどなかった"
コロナ禍発生後の貴社のIT投資は、発生前(2019年)と比べどう変わっていますか。 "1年目：　増えた・変わらない・減った
2年目：　増えた・変わらない・減った"
顧客企業から、コロナ禍対応案件(リモートワーク環境の整備、在宅者向けの新規サービス開発など)の追加受注または増額はありましたか。 "1. 追加受注または増額があり、総受注額の半分以上を占めた
2. 追加受注または増額があり、総受注額の数割以上を占めた
3. 追加受注または増額があったが、受注額の数割以下であった
4. なかった
5. わからない"
Q25で挙げた案件には、どのようなものがありましたか。 "1. 業務のリモート対応
2. 社内業務のペーパレス化・デジタル化
3. 社内ネットワーク・ITインフラの増強
4. 情報セキュリティ対策の強化
5. オフィスの縮小または分散化
6. 接触機会の低減など、新しい生活様式に適応したサービスの開発
7. その他（自由記述）"
コロナ禍2年目に入り、Q25の受注状況に変化はありましたか。 "1. かなり増えた
2. ある程度増えた
3. 変わらない
4. ある程度減った
5. かなり減った
6. わからない"
"コロナ以前と比べた貴社内の変化は、どのようなものがありましたか。
当てはまるものをいくつでもお答えください。" "1. オフィス規模を縮小した
2. リモートワークの割合が増えた
3. 変化はない
4. その他"
貴社のリモートワークが可能な従業員の割合に関して、以下それぞれの項目について、最も近いものを1つ選び、該当する番号に○印をつけて下さい。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貴社でリモートワークを実施している従業員の一日あたりの平均的な割合に関して、以下それぞれの項目について、最も近いものを1つ選び、該当する番号に○印をつけて下さい。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貴社のエンジニアが主に働いている場所に関して、以下それぞれの項目について最も割合が高いものを1つ選び、該当する番号に○印をつけて下さい。 "1. コロナ感染拡大以前 (2019年)
2. コロナ緊急事態宣言時
3. 現在 (2021年11月上旬)
4. コロナ終息後 (見込み)
1. 自社オフィス
2. 客先オフィス（顧客・パートナー）
3. サテライトオフィス コワーキングスペース等
4. 自宅
5. その他"
リモートワーク上で課題だと思っていることをお答えください。 "1. 備品/ツールや集中できる空間などの労働環境の整備
2. 社員の成長速度の低下
3. 業務上のコミュニケーションの希薄化
4. 雑談などの非必須コミュニケーションの希薄化
5. マネジメントが難しい
6. 顧客からの対面実施要望
7. セキュリティ上の懸念
8. 特段な理由なくコロナ前に戻しただけ
9. その他 (自由記述)"
"現在*、コロナ緊急事態宣言時と比べ、次の各業務について、顧客から対面での実施を求められる(=リモート実施を避けられる)ケースは増えていますか。
*2021年11月上旬
" "1. 顧客との会議
2. 客先常駐社員の業務
3. 提案・営業活動
1. かなり増えた
2. ある程度増えた
3. 変わらない
4. ある程度減った
5. かなり減った
6. わからない"
ユーザーアンケート
"ご自身の主な職種を選択ください。 "1 経営者、役員                
2 経営企画、事業企画               
3 マーケティング・販売                
4 研究開発、製品設計、技術                           
5 商品企画・開発                
6 購買・仕入れ                
7 製造・生産・品質管理                
8 広告・宣伝・マーケティング                
9 情報システム                
10 物流・配送                        
11 人事・総務・経理                
12 法務・コンプライアンス
13. デジタル専門組織           
14 その他 【自由回答】"
お勤め先のDXに関わる戦略策定は、主としてどの組織が担っていますか。 "1.経営企画部門
2.情報システム部門・情報子会社
3.事業部門(新事業担当)
4.事業部門(既存事業担当)
5.研究所・研究機関
6.デジタル専門組織やデジタル子会社
7. 明確になっていない
8. その他 【自由回答】"
お勤め先で現在取り組まれているDXの目的・目標として、該当するものを重要度順に3つまでお答えください。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1.とても重視している
2.やや重視している
3.どちらともいえない
4.あまり重視していない
5.まったく重視していない"
お勤め先のDXの目的を達成するうえで、特に注目している事業場の課題を優先順に3つまでお答えください。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前問（Q4）で回答いただいた解決したい課題について、検討・進捗状況を選択ください。 "1.実施済みで成果が出ている
2.実施済みだが成果はまだ出ていない（今後期待している）
3. 試行継続中
4. 取り組んだが中止した
5. 計画中
6.未着手
7.取り組む予定はない
【表頭項目】
1. （1位項目表示）
2. （2位項目表示）
3. （3位項目表示）"
企業のDX成熟度のレベルとして、【現状】と【5年後】に目指す目標について、それぞれお答えください。 "1: 未着手
2: 全社戦略になっておらず、活動も部署単位で散発的になっている
3: 全社戦略となっており、部単位の活動として実施
4: 全社戦略となっており、必要に応じて部門横断的な実施ができるようになっている
5: 全社戦略となっており、全社として進展が管理され、仕組みの改善も定期的に行われている
6: （上記項目における）特性を満たした上で、グローバル市場でも存在感を発揮し、競争上の優位性を確立している
【表頭項目】
1. 現状
2. 5年後に目指す目標"
お勤め先では、現状、どの程度データを分析/活用していますか。 "1.紙による業務が中心で、データの電子的取得はあまりできていない
2.社内システムのデータを参照している
3.社内システムのデータを、業務に活用(分析、予測など)している 
4.社内システムのデータに加えて外部データ(ネット上のデータやIoTデータなど)も取得し、業務に活用(分析、予測など)している
5.データが、経営・業務の重要な意思決定基準となっている"
DXのために導入している技術があればお答えください。 "【新技術領域】
1. AI・機械学習
2.RPA（Robotic Process Automation）
3. チャット/遠隔会議などのコミュニケーションツール (Slack, Zoomなど)
4. プロジェクト管理やコラボレーションツール (Jira, Miroなど)
5.クラウド型業務パッケージ(ERP、会計、SFA、CRMなど)
6. CDPツール (Treasure Dataなど)
7. ドローン
8. AR/VR
9. ブロックチェーン
10. その他 【自由回答】
11. わからない
【基盤技術】
1.5G,IoT
2. クラウドコンピューティング (IaaS,PaaS等)
3. ローコード、ノーコードプラットフォーム
4. その他 【自由回答】
5. わからない
【開発技法・方式】
1.アジャイル開発
2.マイクロサービスアーキテクチャ
3.DevOps/DevSecOps
4. デザイン思考
5. その他 【自由回答】
6. わからない"
"IT投資における予算配分について、DX(*1)とRTB(*2)に分けたとき、DXの割合は何%程度でしょうか。
(回答者が持ち株会社所属の場合、把握できる範囲のグループ企業を全体としてご回答ください。)
(*1)ビジネス環境の激しい変化に対応し、データとデジタル技術（IT）を活用して、製品やサービスの革新、ビジネスモデルの変革、または業務を改革して競争優位性を確立する活動。新しい機能のシステム導入はここに含む。
(*2)”Ｒｕｎ　ｔｈｅ　ｂｕｓｉｎｅｓｓ”の略で、いま現在の事業と業務を実行するために使われる情報システムを維持する活動。社内オンプレシステムのクラウド化など、既存のシステムを置き換える活動はここに含む。" "1. DXがほぼ100%
2. DXが大半を占める
3. DXが半分程度
4. DXが数割程度
5. DXがほぼ0%"
DXの予算割合は、過去3年で変化しましたか。 "1.増えた
2.変わらない
3.減った"
DXの予算割合について、今後3年程度でどのように変わる見込みですか。 "1. 増やす
2. 変えない
3. 減らす"
"IT部門(*)が管理するDX予算と、事業部門が管理するDX予算の割合は概ねどの程度でしょうか。
(*)DXのために新たに作られた部門でなく、既存システムの整備・運用に携わる管理部門。情報システム部等。" "1. IT部門がほとんどすべて管理する
2. IT部門がやや多い
3. IT部門と事業部門が同程度
4. 事業部門がやや多い
5. 事業部門がほとんどすべて管理する"
"DX投資額の中で、ITベンダー(*1)等を使わず内製(*2)によって開発しているものは、全体の何割程度になりますか。
(*1)ハードウェアやソフトウェア、(情報）システム、(IT）サービスなどを販売する企業。
(*2)貴社社員のみでプログラム開発、運用まで行うこと、あるいは貴社社員が要件定義から開発の手前までを行い、プログラミングや詳細設計を外部エンジニアを受け入れて一緒に行うことを含む。" "1. 内製がほぼ100%
2. 内製が大半を占める
3. 内製が半分程度
4. 内製が数割程度
5. 内製がほぼ0%"
内製化の割合は過去3年程度でどう変わりましたか。 "1. 増加した
2. 変わらない
3. 減少した"
内製の目的は何ですか。主なものを2つまでお答えください。 "1. システムの把握度を向上する
2. 開発速度を上げる
3. ビジネス要件の変化に柔軟に対応する
4. 開発コストを下げる
5. ノウハウを獲得し、社内外の開発へ水平展開する
6. ノウハウの外部流出を避ける
7. DXによる事業創造・業務変革は、自社を熟知した社員の方が適している
8. その他
9. あてはまるものはない
【表頭項目】
1. （1位項目を選択）
2. （2位項目を選択）"
"Q14.ローコード／ノーコード(*)等により内製への障壁はかつてよりも低くなっていると感じますか。
(*)”コード”すなわちコンピュータプログラムを新たに作成することなく、あるいはほとんど作成することなく、Webサイトの作成や簡単な計算・集計を行うことができるようなシステム。" "1.そう思う
2.ややそう思う
3.あまり変わらない
4.やや難しくなっている
5.とても難しくなっている
6. わからない"
これまで内製したDXシステムについて、目的は十分に達成されたと思いますか。 "1.そう思う
2.ややそう思う
3.どちらともいえない
4.あまりそう思わない
5.そう思わない"
前問（Q17）で「4.あまりそう思わない」「5.そう思わない」と回答した方にお伺いします。目的の達成が不十分だった理由は何でしょうか。 "1.十分な人材が確保できなかった。
2.稼働したが、品質に問題が大きかった。
3.ガバナンス上問題が残る結果になった。
4.保守、運用が難しくなってしまった。
5.セキュリティ上問題が残る結果になった。
6.その他 【自由回答】"
DXに必要なスキル・知識を持つ人材をどのように育成・獲得していましたか。 "1. 自社内で独力で育成（事業部門内）
2. 自社内で独力で育成（IT部門内）
3. 外部のサポートを受けながら、自社で育成（事業部門内）
4.  外部のサポートを受けながら、自社で育成（IT部門内）
5. 外部から獲得（中途採用面接） 
6. 外部から獲得（他社からスカウト）
7. 外部から獲得（M&amp;A、他社に出資等） 
8. 大学等の教育機関・研究機関との連携強化
9. 10代の若者、学生を早期にスカウト
10. その他 【自由回答】
11. 特に対策していない"
お勤め先の会社において、DXを担う社員に必要なスキル・能力は何でしょうか。 "1. 戦略企画
2.顧客の課題やニーズ把握
3.アイディア発想力、創造力
4.技術力、ものを作る能力
5.データ分析力
6.その他 【自由記入】"
"お勤め先のRTBシステム(*)を以下のようにわけたとき、アウトソーシングに対する考え方はどうなりますか。
(*)現在の事業と業務を実行するために使われる情報システム。" "縦軸：
1. 共同利用できるもの
2. 共同利用できないもの（競争力の源泉であり他社と共通化しにくいもの）
横軸：
実施済みなのか計画中なのか
1. 実施済み
3. 試行中
4. 計画がある
5. 検討中
6. 取り組む予定はない・検討したが取りやめた"
"共同利用(*)に置き換え可能なシステムの割合は、何％程度存在すると考えられますか。
(*)情報システムについて、他社と同じ機能のものをサービスとして利用するもの。SaaS（”Software　as a Service""）や共同利用型システム、共通業務システム等がある。" "1. ほぼ100%
2. 大半を占める
3. 半分程度
4. 数割程度
5. ほぼ0%"
共同利用にしたいと考えるシステムについて、その理由を重要度順に2つまでお聞かせください。 "1. コスト削減ができるから
2. BPRができるから
3. 新しい技術に対応した最新バージョンを常に利用できるから
4. ベストプラクティスが利用出来るから
5. その他  (自由記述)
6. あてはまるものはない
【表頭項目】
1. （1位項目を選択）
2. （2位項目を選択）"
共同利用にしたくないシステムについて、その理由を重要度順に2つまでお聞かせください。 "1. システムは競争力の源泉だから
2. 柔軟な変更可能性を維持したいから
3. 業務の独自性を維持したいから
4. データセキュリティ面の不安があるから
5. システムのパフォーマンスやアベイラビリティが低下する恐れがあるから
6.共同利用化以外の、フルアウトソーシングやオフショア化、システム売却(リースバック)等によって現行システムを継続利用する方法を選びたいから
6. その他 【自由回答】
7. あてはまるものはない
【表頭項目】
1. （1位項目を選択）
2. （2位項目を選択）"
DXの実現に向け、協働している外部企業はありますか。 "1. 他業界(ITベンダを除く)の企業
2. 同業界の企業
3. 情報系子会社/関連会社
4. ITベンダ
5. コンサルファーム
6. 中小のソフトウェア開発企業
7. Techベンチャー企業
8. 個人
9. 大学・研究機関
10. その他 【自由回答】
11. 外部企業はない"
協働している企業について、優れている・劣っていると思う項目を、それぞれ2つまでお答えください。 "1. ビジネスモデル提案力
2. CX、UXデザイン能力
3. 新技術への高度な対応力
4. 対応スピードや柔軟性(アジャイル等)
5. しっかりしたシステム品質
6. 価格
7. その他
【表頭項目】
1. 他業界(ITベンダを除く)の企業
2. 同業界の企業
3. 情報系子会社/関連会社
4. ITベンダ
5. コンサルファーム
6. 中小のソフトウェア開発企業
7. Techベンチャー企業
8. 個人
9. 大学・研究機関"
これらの企業との連携は、ここ3年程度でどう変化しましたか。 "1.強化した
2.変わらない
3.減らした
【表頭項目】
1. 他業界(ITベンダを除く)の企業
2. 同業界の企業
3. 情報系子会社/関連会社
4. ITベンダ
5. コンサルファーム
6. 中小のソフトウェア開発企業
7. Techベンチャー企業
8. 個人
9. 大学・研究機関"
"DXの実現に向けて、ITベンダーなどの発注先と直近3年程度で実施または強化したもの、今後強化していきたいものをそれぞれ上位3つまで選択してください。
(*)回答選択肢の「レベニューシェア」とは、成果報酬型の契約形態で、発注側と受注側がリスクを共有しながら、相互の協力で生み出した利益を、あらかじめ決めておいた配分率で分け合うことを指します。" "1. 人材交流
2. アジャイル等による共同でのサービス開発
3. 事業共創
4. 知財の共有
5. レベニューシェア(*)
6. JV(デジタル合弁企業)の設立
7.その他
【表頭項目】
1. （1位項目を選択）
2. （2位項目を選択）
3. （3位項目を選択）"
コロナウィルス感染症の流行（以下、コロナ禍）により、お勤め先の事業はどのような影響を受けましたか。 "1.自社の商品・サービスの需要
2.自社社員の生産性
3.設備投資額
4.人員
5.材料・資材・商品等の調達可能性
6.顧客との関係性
1. 増加/改善した
2. 変わらない
3. 減少/悪化した"
コロナ禍への対応に伴う、以下のそれぞれの項目について、貴社の状況に最も近いものをお選びください。 "1.リモートワークの導入
2.社内ITインフラの増強
3.情報セキュリティ対策の強化
4.社内業務のペーパレス化・デジタル化
5.営業活動のオンライン化
6.採用活動のオンライン化
7.人材育成（研修等）のオンライン化
8.オフィスの縮小または分散化
表頭：
1. ほぼ全面的に実施した
2. 部分的に実施・試行した
3. コロナ禍前に実施済み
4. 実施していない"
お勤め先のリモートワークが可能な従業員の割合に関して、以下それぞれの項目について、最も近いものをお選びください。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お勤め先でリモートワークを実施している従業員の一日あたりの平均的な割合に関して、以下それぞれの項目について、最も近いものをお選びください。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コロナ禍の発生以前と比べ、お勤め先のDX投資はどのように変化しましたか。 "1.増えた
2.変わらない
3.減った"
コロナ禍の収束または常態化に伴う以下に挙げるような変化のうち、お勤め先で発生を実感しているものをすべてお答えください。 "1.新しい事業の創出
2.自社・業界におけるDXの進展
3.顧客やパートナーとの共創機会の拡大
4.既存事業・ビジネスの拡大
5.地域企業のおけるビジネス機会の拡大（東京一極集中の緩和）
6.優秀な人材獲得機会の拡大
7.オンライン化の進展（行政・医療・教育・流通等）
8.時間/場所に縛られない働き方改革の進展
9.オンライン学習の拡大による人材のスキル向上
10.その他 【自由回答】
11.実感するものはない"
その他DXについて、自由にご意見等をお書きください。 自由</t>
    <phoneticPr fontId="2"/>
  </si>
  <si>
    <t>機密情報の取扱いに関するアンケート調査結果報告</t>
    <phoneticPr fontId="2"/>
  </si>
  <si>
    <t>JISA会報146</t>
    <phoneticPr fontId="2"/>
  </si>
  <si>
    <t>ユーザー企業と情報サービス企業の新たな関係　情報サービス産業白書2022年版 （白書ユーザーアンケート部分抜粋版）</t>
    <rPh sb="55" eb="56">
      <t>バン</t>
    </rPh>
    <phoneticPr fontId="2"/>
  </si>
  <si>
    <t>資料販売</t>
    <phoneticPr fontId="2"/>
  </si>
  <si>
    <t xml:space="preserve">
お勤め先のDXに関わる戦略策定は、主としてどの組織が担っていますか。 ""1.経営企画部門 2.情報システム部門・情報子会社 3.事業部門(新事業担当) 4.事業部門(既存事業担当) 5.研究所・研究機関 6.デジタル専門組織やデジタル子会社 7. 明確になっていない 8. その他 【自由回答】"" お勤め先で現在取り組まれているDXの目的・目標として、該当するものを重要度順に3つまでお答えください。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1.とても重視している 2.やや重視している 3.どちらともいえない 4.あまり重視していない 5.まったく重視していない"" お勤め先のDXの目的を達成するうえで、特に注目している事業場の課題を優先順に3つまでお答えください。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前問（Q4）で回答いただいた解決したい課題について、検討・進捗状況を選択ください。 ""1.実施済みで成果が出ている 2.実施済みだが成果はまだ出ていない（今後期待している） 3. 試行継続中 4. 取り組んだが中止した 5. 計画中 6.未着手 7.取り組む予定はない 【表頭項目】 1. （1位項目表示） 2. （2位項目表示） 3. （3位項目表示）"" 企業のDX成熟度のレベルとして、【現状】と【5年後】に目指す目標について、それぞれお答えください。 ""1: 未着手 2: 全社戦略になっておらず、活動も部署単位で散発的になっている 3: 全社戦略となっており、部単位の活動として実施 4: 全社戦略となっており、必要に応じて部門横断的な実施ができるようになっている 5: 全社戦略となっており、全社として進展が管理され、仕組みの改善も定期的に行われている 6: （上記項目における）特性を満たした上で、グローバル市場でも存在感を発揮し、競争上の優位性を確立している 【表頭項目】 1. 現状 2. 5年後に目指す目標"" お勤め先では、現状、どの程度データを分析/活用していますか。 ""1.紙による業務が中心で、データの電子的取得はあまりできていない 2.社内システムのデータを参照している 3.社内システムのデータを、業務に活用(分析、予測など)している 4.社内システムのデータに加えて外部データ(ネット上のデータやIoTデータなど)も取得し、業務に活用(分析、予測など)している 5.データが、経営・業務の重要な意思決定基準となっている"" DXのために導入している技術があればお答えください。 ""【新技術領域】 1. AI・機械学習 2.RPA（Robotic Process Automation） 3. チャット/遠隔会議などのコミュニケーションツール (Slack, Zoomなど) 4. プロジェクト管理やコラボレーションツール (Jira, Miroなど) 5.クラウド型業務パッケージ(ERP、会計、SFA、CRMなど) 6. CDPツール (Treasure Dataなど) 7. ドローン 8. AR/VR 9. ブロックチェーン 10. その他 【自由回答】 11. わからない 【基盤技術】 1.5G,IoT 2. クラウドコンピューティング (IaaS,PaaS等) 3. ローコード、ノーコードプラットフォーム 4. その他 【自由回答】 5. わからない 【開発技法・方式】 1.アジャイル開発 2.マイクロサービスアーキテクチャ 3.DevOps/DevSecOps 4. デザイン思考 5. その他 【自由回答】 6. わからない"" ""IT投資における予算配分について、DX(*1)とRTB(*2)に分けたとき、DXの割合は何%程度でしょうか。 (回答者が持ち株会社所属の場合、把握できる範囲のグループ企業を全体としてご回答ください。) (*1)ビジネス環境の激しい変化に対応し、データとデジタル技術（IT）を活用して、製品やサービスの革新、ビジネスモデルの変革、または業務を改革して競争優位性を確立する活動。新しい機能のシステム導入はここに含む。 (*2)”Ｒｕｎ　ｔｈｅ　ｂｕｓｉｎｅｓｓ”の略で、いま現在の事業と業務を実行するために使われる情報システムを維持する活動。社内オンプレシステムのクラウド化など、既存のシステムを置き換える活動はここに含む。"" ""1. DXがほぼ100% 2. DXが大半を占める 3. DXが半分程度 4. DXが数割程度 5. DXがほぼ0%"" DXの予算割合は、過去3年で変化しましたか。 ""1.増えた 2.変わらない 3.減った"" DXの予算割合について、今後3年程度でどのように変わる見込みですか。 ""1. 増やす 2. 変えない 3. 減らす"" ""IT部門(*)が管理するDX予算と、事業部門が管理するDX予算の割合は概ねどの程度でしょうか。 (*)DXのために新たに作られた部門でなく、既存システムの整備・運用に携わる管理部門。情報システム部等。"" ""1. IT部門がほとんどすべて管理する 2. IT部門がやや多い 3. IT部門と事業部門が同程度 4. 事業部門がやや多い 5. 事業部門がほとんどすべて管理する"" ""DX投資額の中で、ITベンダー(*1)等を使わず内製(*2)によって開発しているものは、全体の何割程度になりますか。 (*1)ハードウェアやソフトウェア、(情報）システム、(IT）サービスなどを販売する企業。 (*2)貴社社員のみでプログラム開発、運用まで行うこと、あるいは貴社社員が要件定義から開発の手前までを行い、プログラミングや詳細設計を外部エンジニアを受け入れて一緒に行うことを含む。"" ""1. 内製がほぼ100% 2. 内製が大半を占める 3. 内製が半分程度 4. 内製が数割程度 5. 内製がほぼ0%"" 内製化の割合は過去3年程度でどう変わりましたか。 ""1. 増加した 2. 変わらない 3. 減少した"" 内製の目的は何ですか。主なものを2つまでお答えください。 ""1. システムの把握度を向上する 2. 開発速度を上げる 3. ビジネス要件の変化に柔軟に対応する 4. 開発コストを下げる 5. ノウハウを獲得し、社内外の開発へ水平展開する 6. ノウハウの外部流出を避ける 7. DXによる事業創造・業務変革は、自社を熟知した社員の方が適している 8. その他 9. あてはまるものはない 【表頭項目】 1. （1位項目を選択） 2. （2位項目を選択）"" ""Q14.ローコード／ノーコード(*)等により内製への障壁はかつてよりも低くなっていると感じますか。 (*)”コード”すなわちコンピュータプログラムを新たに作成することなく、あるいはほとんど作成することなく、Webサイトの作成や簡単な計算・集計を行うことができるようなシステム。"" ""1.そう思う 2.ややそう思う 3.あまり変わらない 4.やや難しくなっている 5.とても難しくなっている 6. わからない"" これまで内製したDXシステムについて、目的は十分に達成されたと思いますか。 ""1.そう思う 2.ややそう思う 3.どちらともいえない 4.あまりそう思わない 5.そう思わない"" 前問（Q17）で「4.あまりそう思わない」「5.そう思わない」と回答した方にお伺いします。目的の達成が不十分だった理由は何でしょうか。 ""1.十分な人材が確保できなかった。 2.稼働したが、品質に問題が大きかった。 3.ガバナンス上問題が残る結果になった。 4.保守、運用が難しくなってしまった。 5.セキュリティ上問題が残る結果になった。 6.その他 【自由回答】"" DXに必要なスキル・知識を持つ人材をどのように育成・獲得していましたか。 ""1. 自社内で独力で育成（事業部門内） 2. 自社内で独力で育成（IT部門内） 3. 外部のサポートを受けながら、自社で育成（事業部門内） 4. 外部のサポートを受けながら、自社で育成（IT部門内） 5. 外部から獲得（中途採用面接） 6. 外部から獲得（他社からスカウト） 7. 外部から獲得（M&amp;A、他社に出資等） 8. 大学等の教育機関・研究機関との連携強化 9. 10代の若者、学生を早期にスカウト 10. その他 【自由回答】 11. 特に対策していない"" お勤め先の会社において、DXを担う社員に必要なスキル・能力は何でしょうか。 ""1. 戦略企画 2.顧客の課題やニーズ把握 3.アイディア発想力、創造力 4.技術力、ものを作る能力 5.データ分析力 6.その他 【自由記入】"" ""お勤め先のRTBシステム(*)を以下のようにわけたとき、アウトソーシングに対する考え方はどうなりますか。 (*)現在の事業と業務を実行するために使われる情報システム。"" ""縦軸： 1. 共同利用できるもの 2. 共同利用できないもの（競争力の源泉であり他社と共通化しにくいもの） 横軸： 実施済みなのか計画中なのか 1. 実施済み 3. 試行中 4. 計画がある 5. 検討中 6. 取り組む予定はない・検討したが取りやめた"" ""共同利用(*)に置き換え可能なシステムの割合は、何％程度存在すると考えられますか。 (*)情報システムについて、他社と同じ機能のものをサービスとして利用するもの。SaaS（”Software　as a Service""""）や共同利用型システム、共通業務システム等がある。"" ""1. ほぼ100% 2. 大半を占める 3. 半分程度 4. 数割程度 5. ほぼ0%"" 共同利用にしたいと考えるシステムについて、その理由を重要度順に2つまでお聞かせください。 ""1. コスト削減ができるから 2. BPRができるから 3. 新しい技術に対応した最新バージョンを常に利用できるから 4. ベストプラクティスが利用出来るから 5. その他 (自由記述) 6. あてはまるものはない 【表頭項目】 1. （1位項目を選択） 2. （2位項目を選択）"" 共同利用にしたくないシステムについて、その理由を重要度順に2つまでお聞かせください。 ""1. システムは競争力の源泉だから 2. 柔軟な変更可能性を維持したいから 3. 業務の独自性を維持したいから 4. データセキュリティ面の不安があるから 5. システムのパフォーマンスやアベイラビリティが低下する恐れがあるから 6.共同利用化以外の、フルアウトソーシングやオフショア化、システム売却(リースバック)等によって現行システムを継続利用する方法を選びたいから 6. その他 【自由回答】 7. あてはまるものはない 【表頭項目】 1. （1位項目を選択） 2. （2位項目を選択）"" DXの実現に向け、協働している外部企業はありますか。 ""1. 他業界(ITベンダを除く)の企業 2. 同業界の企業 3. 情報系子会社/関連会社 4. ITベンダ 5. コンサルファーム 6. 中小のソフトウェア開発企業 7. Techベンチャー企業 8. 個人 9. 大学・研究機関 10. その他 【自由回答】 11. 外部企業はない"" 協働している企業について、優れている・劣っていると思う項目を、それぞれ2つまでお答えください。 ""1. ビジネスモデル提案力 2. CX、UXデザイン能力 3. 新技術への高度な対応力 4. 対応スピードや柔軟性(アジャイル等) 5. しっかりしたシステム品質 6. 価格 7. その他 【表頭項目】 1. 他業界(ITベンダを除く)の企業 2. 同業界の企業 3. 情報系子会社/関連会社 4. ITベンダ 5. コンサルファーム 6. 中小のソフトウェア開発企業 7. Techベンチャー企業 8. 個人 9. 大学・研究機関"" これらの企業との連携は、ここ3年程度でどう変化しましたか。 ""1.強化した 2.変わらない 3.減らした 【表頭項目】 1. 他業界(ITベンダを除く)の企業 2. 同業界の企業 3. 情報系子会社/関連会社 4. ITベンダ 5. コンサルファーム 6. 中小のソフトウェア開発企業 7. Techベンチャー企業 8. 個人 9. 大学・研究機関"" ""DXの実現に向けて、ITベンダーなどの発注先と直近3年程度で実施または強化したもの、今後強化していきたいものをそれぞれ上位3つまで選択してください。 (*)回答選択肢の「レベニューシェア」とは、成果報酬型の契約形態で、発注側と受注側がリスクを共有しながら、相互の協力で生み出した利益を、あらかじめ決めておいた配分率で分け合うことを指します。"" ""1. 人材交流 2. アジャイル等による共同でのサービス開発 3. 事業共創 4. 知財の共有 5. レベニューシェア(*) 6. JV(デジタル合弁企業)の設立 7.その他 【表頭項目】 1. （1位項目を選択） 2. （2位項目を選択） 3. （3位項目を選択）"" コロナウィルス感染症の流行（以下、コロナ禍）により、お勤め先の事業はどのような影響を受けましたか。 ""1.自社の商品・サービスの需要 2.自社社員の生産性 3.設備投資額 4.人員 5.材料・資材・商品等の調達可能性 6.顧客との関係性 1. 増加/改善した 2. 変わらない 3. 減少/悪化した"" コロナ禍への対応に伴う、以下のそれぞれの項目について、貴社の状況に最も近いものをお選びください。 ""1.リモートワークの導入 2.社内ITインフラの増強 3.情報セキュリティ対策の強化 4.社内業務のペーパレス化・デジタル化 5.営業活動のオンライン化 6.採用活動のオンライン化 7.人材育成（研修等）のオンライン化 8.オフィスの縮小または分散化 表頭： 1. ほぼ全面的に実施した 2. 部分的に実施・試行した 3. コロナ禍前に実施済み 4. 実施していない"" お勤め先のリモートワークが可能な従業員の割合に関して、以下それぞれの項目について、最も近いものをお選びください。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お勤め先でリモートワークを実施している従業員の一日あたりの平均的な割合に関して、以下それぞれの項目について、最も近いものをお選びください。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コロナ禍の発生以前と比べ、お勤め先のDX投資はどのように変化しましたか。 ""1.増えた 2.変わらない 3.減った"" コロナ禍の収束または常態化に伴う以下に挙げるような変化のうち、お勤め先で発生を実感しているものをすべてお答えください。 ""1.新しい事業の創出 2.自社・業界におけるDXの進展 3.顧客やパートナーとの共創機会の拡大 4.既存事業・ビジネスの拡大 5.地域企業のおけるビジネス機会の拡大（東京一極集中の緩和） 6.優秀な人材獲得機会の拡大 7.オンライン化の進展（行政・医療・教育・流通等） 8.時間/場所に縛られない働き方改革の進展 9.オンライン学習の拡大による人材のスキル向上 10.その他 【自由回答】 11.実感するものはない"" その他DXについて、自由にご意見等をお書きください。 自由"・コンプライアンス 13. デジタル専門組織 14 その他 【自由回答】"" お勤め先のDXに関わる戦略策定は、主としてどの組織が担っていますか。 ""1.経営企画部門 2.情報システム部門・情報子会社 3.事業部門(新事業担当) 4.事業部門(既存事業担当) 5.研究所・研究機関 6.デジタル専門組織やデジタル子会社 7. 明確になっていない 8. その他 【自由回答】"" お勤め先で現在取り組まれているDXの目的・目標として、該当するものを重要度順に3つまでお答えください。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1.とても重視している 2.やや重視している 3.どちらともいえない 4.あまり重視していない 5.まったく重視していない"" お勤め先のDXの目的を達成するうえで、特に注目している事業場の課題を優先順に3つまでお答えください。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前問（Q4）で回答いただいた解決したい課題について、検討・進捗状況を選択ください。 ""1.実施済みで成果が出ている 2.実施済みだが成果はまだ出ていない（今後期待している） 3. 試行継続中 4. 取り組んだが中止した 5. 計画中 6.未着手 7.取り組む予定はない 【表頭項目】 1. （1位項目表示） 2. （2位項目表示） 3. （3位項目表示）"" 企業のDX成熟度のレベルとして、【現状】と【5年後】に目指す目標について、それぞれお答えください。 ""1: 未着手 2: 全社戦略になっておらず、活動も部署単位で散発的になっている 3: 全社戦略となっており、部単位の活動として実施 4: 全社戦略となっており、必要に応じて部門横断的な実施ができるようになっている 5: 全社戦略となっており、全社として進展が管理され、仕組みの改善も定期的に行われている 6: （上記項目における）特性を満たした上で、グローバル市場でも存在感を発揮し、競争上の優位性を確立している 【表頭項目】 1. 現状 2. 5年後に目指す目標"" お勤め先では、現状、どの程度データを分析/活用していますか。 ""1.紙による業務が中心で、データの電子的取得はあまりできていない 2.社内システムのデータを参照している 3.社内システムのデータを、業務に活用(分析、予測など)している 4.社内システムのデータに加えて外部データ(ネット上のデータやIoTデータなど)も取得し、業務に活用(分析、予測など)している 5.データが、経営・業務の重要な意思決定基準となっている"" DXのために導入している技術があればお答えください。 ""【新技術領域】 1. AI・機械学習 2.RPA（Robotic Process Automation） 3. チャット/遠隔会議などのコミュニケーションツール (Slack, Zoomなど) 4. プロジェクト管理やコラボレーションツール (Jira, Miroなど) 5.クラウド型業務パッケージ(ERP、会計、SFA、CRMなど) 6. CDPツール (Treasure Dataなど) 7. ドローン 8. AR/VR 9. ブロックチェーン 10. その他 【自由回答】 11. わからない 【基盤技術】 1.5G,IoT 2. クラウドコンピューティング (IaaS,PaaS等) 3. ローコード、ノーコードプラットフォーム 4. その他 【自由回答】 5. わからない 【開発技法・方式】 1.アジャイル開発 2.マイクロサービスアーキテクチャ 3.DevOps/DevSecOps 4. デザイン思考 5. その他 【自由回答】 6. わからない"" ""IT投資における予算配分について、DX(*1)とRTB(*2)に分けたとき、DXの割合は何%程度でしょうか。 (回答者が持ち株会社所属の場合、把握できる範囲のグループ企業を全体としてご回答ください。) (*1)ビジネス環境の激しい変化に対応し、データとデジタル技術（IT）を活用して、製品やサービスの革新、ビジネスモデルの変革、または業務を改革して競争優位性を確立する活動。新しい機能のシステム導入はここに含む。 (*2)”Ｒｕｎ　ｔｈｅ　ｂｕｓｉｎｅｓｓ”の略で、いま現在の事業と業務を実行するために使われる情報システムを維持する活動。社内オンプレシステムのクラウド化など、既存のシステムを置き換える活動はここに含む。"" ""1. DXがほぼ100% 2. DXが大半を占める 3. DXが半分程度 4. DXが数割程度 5. DXがほぼ0%"" DXの予算割合は、過去3年で変化しましたか。 ""1.増えた 2.変わらない 3.減った"" DXの予算割合について、今後3年程度でどのように変わる見込みですか。 ""1. 増やす 2. 変えない 3. 減らす"" ""IT部門(*)が管理するDX予算と、事業部門が管理するDX予算の割合は概ねどの程度でしょうか。 (*)DXのために新たに作られた部門でなく、既存システムの整備・運用に携わる管理部門。情報システム部等。"" ""1. IT部門がほとんどすべて管理する 2. IT部門がやや多い 3. IT部門と事業部門が同程度 4. 事業部門がやや多い 5. 事業部門がほとんどすべて管理する"" ""DX投資額の中で、ITベンダー(*1)等を使わず内製(*2)によって開発しているものは、全体の何割程度になりますか。 (*1)ハードウェアやソフトウェア、(情報）システム、(IT）サービスなどを販売する企業。 (*2)貴社社員のみでプログラム開発、運用まで行うこと、あるいは貴社社員が要件定義から開発の手前までを行い、プログラミングや詳細設計を外部エンジニアを受け入れて一緒に行うことを含む。"" ""1. 内製がほぼ100% 2. 内製が大半を占める 3. 内製が半分程度 4. 内製が数割程度 5. 内製がほぼ0%"" 内製化の割合は過去3年程度でどう変わりましたか。 ""1. 増加した 2. 変わらない 3. 減少した"" 内製の目的は何ですか。主なものを2つまでお答えください。 ""1. システムの把握度を向上する 2. 開発速度を上げる 3. ビジネス要件の変化に柔軟に対応する 4. 開発コストを下げる 5. ノウハウを獲得し、社内外の開発へ水平展開する 6. ノウハウの外部流出を避ける 7. DXによる事業創造・業務変革は、自社を熟知した社員の方が適している 8. その他 9. あてはまるものはない 【表頭項目】 1. （1位項目を選択） 2. （2位項目を選択）"" ""Q14.ローコード／ノーコード(*)等により内製への障壁はかつてよりも低くなっていると感じますか。 (*)”コード”すなわちコンピュータプログラムを新たに作成することなく、あるいはほとんど作成することなく、Webサイトの作成や簡単な計算・集計を行うことができるようなシステム。"" ""1.そう思う 2.ややそう思う 3.あまり変わらない 4.やや難しくなっている 5.とても難しくなっている 6. わからない"" これまで内製したDXシステムについて、目的は十分に達成されたと思いますか。 ""1.そう思う 2.ややそう思う 3.どちらともいえない 4.あまりそう思わない 5.そう思わない"" 前問（Q17）で「4.あまりそう思わない」「5.そう思わない」と回答した方にお伺いします。目的の達成が不十分だった理由は何でしょうか。 ""1.十分な人材が確保できなかった。 2.稼働したが、品質に問題が大きかった。 3.ガバナンス上問題が残る結果になった。 4.保守、運用が難しくなってしまった。 5.セキュリティ上問題が残る結果になった。 6.その他 【自由回答】"" DXに必要なスキル・知識を持つ人材をどのように育成・獲得していましたか。 ""1. 自社内で独力で育成（事業部門内） 2. 自社内で独力で育成（IT部門内） 3. 外部のサポートを受けながら、自社で育成（事業部門内） 4. 外部のサポートを受けながら、自社で育成（IT部門内） 5. 外部から獲得（中途採用面接） 6. 外部から獲得（他社からスカウト） 7. 外部から獲得（M&amp;A、他社に出資等） 8. 大学等の教育機関・研究機関との連携強化 9. 10代の若者、学生を早期にスカウト 10. その他 【自由回答】 11. 特に対策していない"" お勤め先の会社において、DXを担う社員に必要なスキル・能力は何でしょうか。 ""1. 戦略企画 2.顧客の課題やニーズ把握 3.アイディア発想力、創造力 4.技術力、ものを作る能力 5.データ分析力 6.その他 【自由記入】"" ""お勤め先のRTBシステム(*)を以下のようにわけたとき、アウトソーシングに対する考え方はどうなりますか。 (*)現在の事業と業務を実行するために使われる情報システム。"" ""縦軸： 1. 共同利用できるもの 2. 共同利用できないもの（競争力の源泉であり他社と共通化しにくいもの） 横軸： 実施済みなのか計画中なのか 1. 実施済み 3. 試行中 4. 計画がある 5. 検討中 6. 取り組む予定はない・検討したが取りやめた"" ""共同利用(*)に置き換え可能なシステムの割合は、何％程度存在すると考えられますか。 (*)情報システムについて、他社と同じ機能のものをサービスとして利用するもの。SaaS（”Software　as a Service""""）や共同利用型システム、共通業務システム等がある。"" ""1. ほぼ100% 2. 大半を占める 3. 半分程度 4. 数割程度 5. ほぼ0%"" 共同利用にしたいと考えるシステムについて、その理由を重要度順に2つまでお聞かせください。 ""1. コスト削減ができるから 2. BPRができるから 3. 新しい技術に対応した最新バージョンを常に利用できるから 4. ベストプラクティスが利用出来るから 5. その他 (自由記述) 6. あてはまるものはない 【表頭項目】 1. （1位項目を選択） 2. （2位項目を選択）"" 共同利用にしたくないシステムについて、その理由を重要度順に2つまでお聞かせください。 ""1. システムは競争力の源泉だから 2. 柔軟な変更可能性を維持したいから 3. 業務の独自性を維持したいから 4. データセキュリティ面の不安があるから 5. システムのパフォーマンスやアベイラビリティが低下する恐れがあるから 6.共同利用化以外の、フルアウトソーシングやオフショア化、システム売却(リースバック)等によって現行システムを継続利用する方法を選びたいから 6. その他 【自由回答】 7. あてはまるものはない 【表頭項目】 1. （1位項目を選択） 2. （2位項目を選択）"" DXの実現に向け、協働している外部企業はありますか。 ""1. 他業界(ITベンダを除く)の企業 2. 同業界の企業 3. 情報系子会社/関連会社 4. ITベンダ 5. コンサルファーム 6. 中小のソフトウェア開発企業 7. Techベンチャー企業 8. 個人 9. 大学・研究機関 10. その他 【自由回答】 11. 外部企業はない"" 協働している企業について、優れている・劣っていると思う項目を、それぞれ2つまでお答えください。 ""1. ビジネスモデル提案力 2. CX、UXデザイン能力 3. 新技術への高度な対応力 4. 対応スピードや柔軟性(アジャイル等) 5. しっかりしたシステム品質 6. 価格 7. その他 【表頭項目】 1. 他業界(ITベンダを除く)の企業 2. 同業界の企業 3. 情報系子会社/関連会社 4. ITベンダ 5. コンサルファーム 6. 中小のソフトウェア開発企業 7. Techベンチャー企業 8. 個人 9. 大学・研究機関"" これらの企業との連携は、ここ3年程度でどう変化しましたか。 ""1.強化した 2.変わらない 3.減らした 【表頭項目】 1. 他業界(ITベンダを除く)の企業 2. 同業界の企業 3. 情報系子会社/関連会社 4. ITベンダ 5. コンサルファーム 6. 中小のソフトウェア開発企業 7. Techベンチャー企業 8. 個人 9. 大学・研究機関"" ""DXの実現に向けて、ITベンダーなどの発注先と直近3年程度で実施または強化したもの、今後強化していきたいものをそれぞれ上位3つまで選択してください。 (*)回答選択肢の「レベニューシェア」とは、成果報酬型の契約形態で、発注側と受注側がリスクを共有しながら、相互の協力で生み出した利益を、あらかじめ決めておいた配分率で分け合うことを指します。"" ""1. 人材交流 2. アジャイル等による共同でのサービス開発 3. 事業共創 4. 知財の共有 5. レベニューシェア(*) 6. JV(デジタル合弁企業)の設立 7.その他 【表頭項目】 1. （1位項目を選択） 2. （2位項目を選択） 3. （3位項目を選択）"" コロナウィルス感染症の流行（以下、コロナ禍）により、お勤め先の事業はどのような影響を受けましたか。 ""1.自社の商品・サービスの需要 2.自社社員の生産性 3.設備投資額 4.人員 5.材料・資材・商品等の調達可能性 6.顧客との関係性 1. 増加/改善した 2. 変わらない 3. 減少/悪化した"" コロナ禍への対応に伴う、以下のそれぞれの項目について、貴社の状況に最も近いものをお選びください。 ""1.リモートワークの導入 2.社内ITインフラの増強 3.情報セキュリティ対策の強化 4.社内業務のペーパレス化・デジタル化 5.営業活動のオンライン化 6.採用活動のオンライン化 7.人材育成（研修等）のオンライン化 8.オフィスの縮小または分散化 表頭： 1. ほぼ全面的に実施した 2. 部分的に実施・試行した 3. コロナ禍前に実施済み 4. 実施していない"" お勤め先のリモートワークが可能な従業員の割合に関して、以下それぞれの項目について、最も近いものをお選びください。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お勤め先でリモートワークを実施している従業員の一日あたりの平均的な割合に関して、以下それぞれの項目について、最も近いものをお選びください。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コロナ禍の発生以前と比べ、お勤め先のDX投資はどのように変化しましたか。 ""1.増えた 2.変わらない 3.減った"" コロナ禍の収束または常態化に伴う以下に挙げるような変化のうち、お勤め先で発生を実感しているものをすべてお答えください。 ""1.新しい事業の創出 2.自社・業界におけるDXの進展 3.顧客やパートナーとの共創機会の拡大 4.既存事業・ビジネスの拡大 5.地域企業のおけるビジネス機会の拡大（東京一極集中の緩和） 6.優秀な人材獲得機会の拡大 7.オンライン化の進展（行政・医療・教育・流通等） 8.時間/場所に縛られない働き方改革の進展 9.オンライン学習の拡大による人材のスキル向上 10.その他 【自由回答】 11.実感するものはない"" その他DXについて、自由にご意見等をお書きください。 自由会員アンケート　設問
貴社の直近年度の「a.売上高」「b.経常利益」「c.正規従業員数」をご記入下さい。※連結ではなく、貴社単体としてご回答下さい。 "1. 5億円未満
2. 5億～10億円未満
3. 10億～20億円未満
4. 20億～50億円未満   
5. 50億～100億円未満
6. 100億～200億円未満
7. 200億～500億円未満
8. 500億円以上"
 "1. 赤字
2. 0～1,000万円未満
3. 1,000万～5,000万円未満
4. 5,000万～1億円未満
5. 1億～5億円未満  6. 5億～10億円未満
7. 10億～50億円未満
8. 50億～100億円未満
9. 100億円以上"
 "1. 50人未満
2. 50～100人未満
3. 100～200人未満
4. 200～500人未満  5. 500～1,000人未満
6. 1,000～2,000人未満
7. 2,000～5,000人未満
8. 5,000人以上"
貴社の主要顧客の業種として当てはまるものを全て選び、該当する番号に○印をつけて下さい。（○はいくつでも） "1. 農林漁業
2. 鉱業
3. 建設業
4. 製造業（コンピュータメーカ関係）
5. 製造業（コンピュータメーカ以外）
6. 電気・ガス・熱供給・水道業
7. 運輸業  8. 通信業
9. 卸売・小売・飲食店
10. 金融・保険業
11. 不動産業
12. 情報サービス業
13. その他サービス業
14. 公務その他"
貴社の事業のうち、最も割合の高い開発形態は何ですか。最も近いものを1つ選び、該当する番号に○印をつけて下さい。（○は１つだけ） "1. 自社サービス開発
2. 情報子会社･･･親会社などグループ企業向けのシステム企画/開発/運用業務が最も多い
3. 受託開発（元請け）･･･親会社などグループ企業以外からの委託業務（元請け）が最も多い
4. 受託開発（中間下請け）･･･元請けではなく、再委託（外注）している
5. 受託開発（最終下請け）･･･元請けではなく、再委託（外注）は（ほとんど）していない
6. その他（　　　　　　　　　　　　　　　　　　　　　　　　）"
貴社の主要顧客（売上ベース）の規模として最もよく当てはまるものを選び、該当する番号に○印をつけて下さい。（○は１つだけ） "1. 大企業（従業員数1,000人以上）が多い
2. 中堅企業（従業員数300人以上～1,000人未満）が多い
3. 中小企業（従業員数300人未満）が多い"
貴社では、昨年度（2020年度）と比べた今年度（2021年度）の業況をどのように見通していますか。以下のそれぞれの項目について、貴社の見解として該当する番号に○印をつけて下さい。 "A.全体
①売上高
②経常利益
B.全体のうち「特定顧客からの受託（開発・運用等）」
①売上高
②経常利益
C.全体のうち「自社パッケージ・ITサービス」
①売上高
②経常利益
D.全体のうち「顧客との共同事業」
①売上高
②経常利益
1. 大きく増加（+10%超）
2. やや増加（+5～+10%）
3. ほぼ横ばい（±5%以内）
4. やや減少（-5～-10%）
5. 大きく減少（-10%超）"
貴社では、昨年度（2020年度）と比べた来年度（2022年度）の業況をどのように見通していますか。以下のそれぞれの項目について、貴社の見解として該当する番号に○印をつけて下さい。 "A.全体
①売上高
②経常利益
B.全体のうち「特定顧客からの受託（開発・運用等）」
①売上高
②経常利益
C.全体のうち「自社パッケージ・ITサービス」
①売上高
②経常利益
D.全体のうち「顧客との共同事業」
①売上高
②経常利益
1. 大きく増加（+10%超）
2. やや増加（+5～+10%）
3. ほぼ横ばい（±5%以内）
4. やや減少（-5～-10%）
5. 大きく減少（-10%超）"
貴社では、昨年度（2020年度）と比べた今年度（2021年度）の自社への投資をどのように計画していますか。以下のそれぞれの項目について、該当する番号に○印をつけて下さい。 "1. 全体
2. 人材関連投資
3. 設備関連投資
4. IT関連投資
5. 研究開発関連投資
6. マーケティング関連投資
7. M&amp;A
1. 大きく増加（+10%超）
2. やや増加（+5～+10%）
3. ほぼ横ばい（±5%以内）
4. やや減少（-5～-10%）
5. 大きく減少（-10%超）"
直近3年程度における貴社の課題認識として、以下のそれぞれの項目について、該当する番号に○印をつけて下さい。 "1. 継続的に発生していた案件が中止・延期・縮小されつつある
2. 新規案件が減少している
3. 自社のケイパビリティでは対応できない要望が増えている
4. 顧客ニーズの把握が薄れている
5. 営業機会が減少​している
6. 自社サービスや、営業力、技術力の競争優位性が低下している
7. 人材が不足している
8. その他（　　　　　　　　　　　　　　　　）"
以下の領域について、今後の見通しをどのようにお考えですか。 "1. 新規システムの受託開発
2. 既存システムの保守・運用
3. パッケージ/SaaSの販売
4. システムコンサルティング*
5. DX推進のコンサルティング*
6. 顧客との事業共創 (JV, レベニューシェアなど)
7. その他 (自由回答)
1. 現状売上があり、10年程度またはそれ以上安定した売上を保てると思う
2. 現状売上があり、5年程度は売上を保てると思うが、以降は減少するリスクを感じる
3. 現状売上があり、直近数年以内で減少するリスクを感じる
4. 現状売上がない
5. わからない"
"システム開発/DX案件において、顧客のどういったニーズに応えるものが多いですか。
多い順に3つまでお答えください。"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近年の顧客のニーズに応えて成功するためには、何が重要な要素だと思いますか。重要度順に3つまでお答えください。 "1. 顧客のビジネスや業務の理解
2. 顧客のシステムやデータの理解
3. マーケットや外部環境の知見
4. 特定の技術・サービスの深い知見
5. 幅広いソリューション提案力
6. 開発スピード
7. 顧客の他部署などを巻き込む力
8. 自社側でもリスクを取る関係性 (請負契約や新規技術の導入など)
9. 作成するプロダクト/サービスについて、主体的にこだわって作りこむ姿勢
10. 機動的な人員アサインメント
11. その他"
顧客は以下のそれぞれの項目についてどの程度重視しているか、主要顧客の平均像を想定し、重要度順に3つまでお答えください。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"貴社が受注する案件について、発注元の部署としてIT部門ないしそれ以外でどちらからの発注が多いでしょうか（件数ベース）。
※発注の大元のユーザー企業の部署についてお答えください。例えば貴社が中間下請け・最終下請け企業の場合、元受け企業に対して発注したユーザー企業の部署をお答えください。" "1. IT部門がほとんどすべて
2. IT部門がやや多い
3. IT部門と事業部門が同程度
4. 事業部門がやや多い
5. 事業部門がほとんどすべて"
Q12でお答えいただいた受注案件のうち、それぞれのここ数年（2～3年）の増減傾向を一つ選んでください。 "1. IT部門
2. 事業部門
1. 増加した
2. 変わらなかった
3. 減少した"
貴社が受注する案件について、受注することが多いプロセス（件数ベース）多い順に3つまで選んでください。また、それぞれのここ数年（2～3年）の増減傾向を一つ選んでください。 "1. 市場動向やユーザニーズの把握
2. ビジネスアイデア・ビジネスモデルの検討等のコンサルティング
3. PoC/技術検証
4. システム企画
5. システム開発または開発プロジェクト管理
6. システムの保守・運用
7. その他
1. 増加した
2. 変わらなかった
3. 減少した"
"貴社の売上額のうち、
人月単価型*の契約の割合はどの程度ですか。
*成果ではなく費やす労働力に対して対価を請求する形式で、準委任または派遣型の契約をとり、成果へのコミットが不要な形式。" "1. ほぼ100%
2. 大半を占める
3. 半分程度
4. 数割程度
5. ほぼ0%
6. わからない"
近年3年程度において、人月単価型の契約割合は変化しましたか。 "1. かなり増えた
2. ある程度増えた
3. 変わらない
4. ある程度減った
5. かなり減った
6. わからない"
近年3年ほどにおいて、下記の案件リスクのうち、リスクの大きさや発生頻度が高まっていますか。 "1. 未経験技術の活用
2. 実践経験の浅いメンバーでのプロジェクト
3. 未経験領域のプロジェクト
4. 大型案件の実施 
5. 請負型・レベニューシェアなどの、人月単価型*以外の契約形態
6. セキュリティやプライバシー上の懸念が大きいプロジェクト
*成果ではなく費やす労働力に対して対価を請求する形式で、準委任または派遣型の契約をとり、成果へのコミットが不要な形式。
1. かなり増えた
2. ある程度増えた
3. 変わらない
4. ある程度減った
5. かなり減った
6. わからない"
Q15の案件リスクについて、そうした案件の受注は回避するか、リスクがありながらも受注すべきと考えていますか。 "1. 未経験技術の活用
2. 実践経験の浅いメンバーでのプロジェクト
3. 未経験領域のプロジェクト
4. 大型案件の実施 
5. 請負型・レベニューシェアなどの、人月単価型*以外の契約形態
6. セキュリティやプライバシー上の懸念が大きいプロジェクト
*成果ではなく費やす労働力に対して対価を請求する形式で、準委任または派遣型の契約をとり、成果へのコミットが不要な形式。
1. 極力避ける
2. なるべく避ける
3. どちらともいえない
4. なるべく受注する
5. 極力受注する"
"直近3年程度において、DX案件を推進するために、従来とは異なる再委託先に発注していますか。
している場合は、その理由も併せてお答えください。複数ある場合は、最も発注額ベースで影響が大きかった理由をお答えください。" "1. 従来と異なる委託先に発注していない
2. レガシーマイグレーション*力
3. クラウド対応力
4. パッケージの導入対応力
5. 先進技術力 (AI実装など)
6. 新しい開発手法の実践力 (デザインシンキング、アジャイル開発など)
7. ソリューションの選択肢の広さや、それらの組み合わせの提案力
8. 顧客のビジネスへの理解度
9. ビジネス構想力
10. 価格
11. その他
*古くなったシステムを新しいシステムに移行すること"
直近3年以内程度のDXに係る案件において、再委託先として、従来発注していなかった企業に新しく声をかける・ないし発注する機会は、3年前以前と比べて変化しましたか。 "1. かなり増えた
2. ある程度増えた
3. 変わらない
4. ある程度減った
5. かなり減った
6. わからない"
"貴社にとっての競合として、近年脅威が高まった企業があればお答えください。
重要度順に3つまでお答えください。" "1. コンサルファーム
2. 顧客自身による内製部隊、または顧客の情報子会社
3. クラウドベンダ
4. 中小のソフトウェア開発企業
5. Techベンチャー企業
6. その他ITベンダ
7. デザインファーム
8. その他　(自由記述)"
近年3年ほどについて、貴社事業の利益率は変化していますか。 "1. 悪化している
2. やや悪化している
3. 変わらない
4. やや改善している
5. 改善している"
貴社では、４年前と比較して、どのような変化を感じていますか。それぞれの項目についてお答えください。 "1. 要件が定義された開発を請け負う従来的な案件
2. ユーザー企業自身が要件を明確にできない案件
3. クラウド環境を用いた案件
4. アジャイル開発等の新たな手法による開発案件
5. ノーコード・ローコードでの開発案件
6. その他新しい技術の活用を伴う案件（例えばAI、IoT、ブロックチェーンなど）
7. 顧客から受注できず、顧客自社内ないし情報子会社で内製することとなった案件
8. その他（　　　　　　　　　　　　　　　　）
1. 増加した
2. あまり変わらない
3. 減少した"
"貴社としてのIT人材の調達動向について、当てはまるものをお答えください。
1. 社内で育成 (OJTを含む)
2. 社外からの採用" "1. 実施している
2. 実施していない
1. かなり増えた
2. ある程度増えた
3. 変わらない
4. ある程度減った
5. かなり減った
6. わからない"
"Q20で社内で育成を実施していると回答した場合：
直近10年程度において、社内で育ったIT人材の離職者の増減をお答えください。" "1. かなり増えた
2. ある程度増えた
3. 変わらない
4. ある程度減った
5. かなり減った
6. わからない"
社内で育ったIT人材の離職を防ぐため、どのような対応を実施していますか。 "1. 高度IT人材の給与水準を上げている
2. IT関連の教育・自己研鑽の機会、時間、費用を豊富に与えている
3. 長時間労働にならないよう管理している
4. 働き方の柔軟さ(時間や服装など)を認めている
5. 設備投資(高性能PC購入費など)の予算を確保している
6. 経営方針として先進的な取組みの後押しを表明・発信している
7. 希望の仕事への参画を優遇している
8. コミュニティ形成や、表彰制度等、帰属・承認欲求を満たすような施策を行なっている
8. その他
9. 特に対応を行なっていない"
"離職先として多いと思うものをお答えください。
あなたの周囲で把握されている範囲で構いません。" "1. コンサルファーム
2. WEBビジネス企業
3. その他ユーザー企業
4. クラウドベンダ
5. 中小のソフトウェア開発企業
6. Techベンチャー企業
7. その他ITベンダ
8. その他　(自由記述)
9. わからない
"
顧客企業との関係性として、実施または強化したもの、今後強化していきたいものをそれぞれ上位3つまで選択してください。 "1. 人材交流
2. アジャイル等による共同でのサービス開発
3. 事業共創
4. 知財の共有
5. レベニューシェア(*)
6. JV(デジタル合弁企業)の設立
7. 顧客のビジネスの理解深化
8.その他【自由記入】
※成果報酬型の契約形態で、発注側と受注側がリスクを共有しながら、相互の協力で生み出した利益を、あらかじめ決めておいた配分率で分け合う"
今後の顧客との関係性を継続・強化するうえで、課題として大きいと考えている点を重要度順に3つまでお答えください。 "1. 経営陣として何をすべきか定められない
2. 意思決定に時間がかかり、変化が遅い
3. 顧客からの声掛けがない限り、自ずからは動かない受け身の姿勢
4. 新しい取り組みが正しく評価されない制度
5. とにかく現場に人を貼り付け、将来の投資に注力しない文化
6. 失敗を極力避ける企業文化で、リスクを取ったチャレンジができない
7. 顧客のDX予算が足りない
8. 教育や研究開発への資金が不足している
9. その他"
貴社では現在、前問の課題をどのように解決しようとしていますか。 "1. 経営戦略でのコミットメント
2. 部署編成等の組織体制の変更
3. 厚遇職位の新設、報酬制度変更などによる、DX人材の待遇向上
4. 役員級のDX人材の採用
5. 本社から独立した組織を設置し、共創/先進技術活用/教育等の機能を持たせる
6. 政府・自治体との連携
7. 大学・研究機関との連携
8. レガシー系案件の強制的な人工削減
9. 提案先部署の変更 (情シス部→事業部、CIO→CDOなど)
10. R&amp;D予算の増額
11. 一部持ち出しでの案件受注
12. その他"
貴社事業へのコロナウィルス感染症による貴社事業への影響は、どの点にありましたか。影響が大きい順に3つまでお答えください。 "1.顧客との関係が希薄化した
2.労働力が不足した
3.生産性が低下した
4.コロナ対応のための投資が必要になった
5.(コロナ対応以外の)投資が停滞した
6.需要が減少した
7.需要が増加した
8.その他（自由回答）
9.影響はほとんどなかった"
コロナ禍発生後の貴社のIT投資は、発生前(2019年)と比べどう変わっていますか。 "1年目：　増えた・変わらない・減った
2年目：　増えた・変わらない・減った"
顧客企業から、コロナ禍対応案件(リモートワーク環境の整備、在宅者向けの新規サービス開発など)の追加受注または増額はありましたか。 "1. 追加受注または増額があり、総受注額の半分以上を占めた
2. 追加受注または増額があり、総受注額の数割以上を占めた
3. 追加受注または増額があったが、受注額の数割以下であった
4. なかった
5. わからない"
Q25で挙げた案件には、どのようなものがありましたか。 "1. 業務のリモート対応
2. 社内業務のペーパレス化・デジタル化
3. 社内ネットワーク・ITインフラの増強
4. 情報セキュリティ対策の強化
5. オフィスの縮小または分散化
6. 接触機会の低減など、新しい生活様式に適応したサービスの開発
7. その他（自由記述）"
コロナ禍2年目に入り、Q25の受注状況に変化はありましたか。 "1. かなり増えた
2. ある程度増えた
3. 変わらない
4. ある程度減った
5. かなり減った
6. わからない"
"コロナ以前と比べた貴社内の変化は、どのようなものがありましたか。
当てはまるものをいくつでもお答えください。" "1. オフィス規模を縮小した
2. リモートワークの割合が増えた
3. 変化はない
4. その他"
貴社のリモートワークが可能な従業員の割合に関して、以下それぞれの項目について、最も近いものを1つ選び、該当する番号に○印をつけて下さい。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貴社でリモートワークを実施している従業員の一日あたりの平均的な割合に関して、以下それぞれの項目について、最も近いものを1つ選び、該当する番号に○印をつけて下さい。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貴社のエンジニアが主に働いている場所に関して、以下それぞれの項目について最も割合が高いものを1つ選び、該当する番号に○印をつけて下さい。 "1. コロナ感染拡大以前 (2019年)
2. コロナ緊急事態宣言時
3. 現在 (2021年11月上旬)
4. コロナ終息後 (見込み)
1. 自社オフィス
2. 客先オフィス（顧客・パートナー）
3. サテライトオフィス コワーキングスペース等
4. 自宅
5. その他"
リモートワーク上で課題だと思っていることをお答えください。 "1. 備品/ツールや集中できる空間などの労働環境の整備
2. 社員の成長速度の低下
3. 業務上のコミュニケーションの希薄化
4. 雑談などの非必須コミュニケーションの希薄化
5. マネジメントが難しい
6. 顧客からの対面実施要望
7. セキュリティ上の懸念
8. 特段な理由なくコロナ前に戻しただけ
9. その他 (自由記述)"
"現在*、コロナ緊急事態宣言時と比べ、次の各業務について、顧客から対面での実施を求められる(=リモート実施を避けられる)ケースは増えていますか。
*2021年11月上旬
" "1. 顧客との会議
2. 客先常駐社員の業務
3. 提案・営業活動
1. かなり増えた
2. ある程度増えた
3. 変わらない
4. ある程度減った
5. かなり減った
6. わからない"
ユーザーアンケート
"ご自身の主な職種を選択ください。 "1 経営者、役員                
2 経営企画、事業企画               
3 マーケティング・販売                
4 研究開発、製品設計、技術                           
5 商品企画・開発                
6 購買・仕入れ                
7 製造・生産・品質管理                
8 広告・宣伝・マーケティング                
9 情報システム                
10 物流・配送                        
11 人事・総務・経理                
12 法務・コンプライアンス
13. デジタル専門組織           
14 その他 【自由回答】"
お勤め先のDXに関わる戦略策定は、主としてどの組織が担っていますか。 "1.経営企画部門
2.情報システム部門・情報子会社
3.事業部門(新事業担当)
4.事業部門(既存事業担当)
5.研究所・研究機関
6.デジタル専門組織やデジタル子会社
7. 明確になっていない
8. その他 【自由回答】"
お勤め先で現在取り組まれているDXの目的・目標として、該当するものを重要度順に3つまでお答えください。 "1. 製品・サービスの付加価値向上・差別化
2. 新規ビジネス創出による収益の拡大
3. 業務の効率化
4. 他社の破壊的イノベーションへの対抗
5. 環境/社会への負荷軽減
6. 社会課題の解決に向けた製品/サービスの開発 
7. その他 【自由回答】
1.とても重視している
2.やや重視している
3.どちらともいえない
4.あまり重視していない
5.まったく重視していない"
お勤め先のDXの目的を達成するうえで、特に注目している事業場の課題を優先順に3つまでお答えください。 "1.新事業の創出
2.新製品・サービスの創出
2.販売・流通形態、サプライチェーンの刷新
3.プロセス改革による生産性向上
4.調査・研究・開発の期間短縮
5.意思決定の迅速化
6.働き方の改革 (勤務形態の多様化など)
7.その他【自由回答】"
前問（Q4）で回答いただいた解決したい課題について、検討・進捗状況を選択ください。 "1.実施済みで成果が出ている
2.実施済みだが成果はまだ出ていない（今後期待している）
3. 試行継続中
4. 取り組んだが中止した
5. 計画中
6.未着手
7.取り組む予定はない
【表頭項目】
1. （1位項目表示）
2. （2位項目表示）
3. （3位項目表示）"
企業のDX成熟度のレベルとして、【現状】と【5年後】に目指す目標について、それぞれお答えください。 "1: 未着手
2: 全社戦略になっておらず、活動も部署単位で散発的になっている
3: 全社戦略となっており、部単位の活動として実施
4: 全社戦略となっており、必要に応じて部門横断的な実施ができるようになっている
5: 全社戦略となっており、全社として進展が管理され、仕組みの改善も定期的に行われている
6: （上記項目における）特性を満たした上で、グローバル市場でも存在感を発揮し、競争上の優位性を確立している
【表頭項目】
1. 現状
2. 5年後に目指す目標"
お勤め先では、現状、どの程度データを分析/活用していますか。 "1.紙による業務が中心で、データの電子的取得はあまりできていない
2.社内システムのデータを参照している
3.社内システムのデータを、業務に活用(分析、予測など)している 
4.社内システムのデータに加えて外部データ(ネット上のデータやIoTデータなど)も取得し、業務に活用(分析、予測など)している
5.データが、経営・業務の重要な意思決定基準となっている"
DXのために導入している技術があればお答えください。 "【新技術領域】
1. AI・機械学習
2.RPA（Robotic Process Automation）
3. チャット/遠隔会議などのコミュニケーションツール (Slack, Zoomなど)
4. プロジェクト管理やコラボレーションツール (Jira, Miroなど)
5.クラウド型業務パッケージ(ERP、会計、SFA、CRMなど)
6. CDPツール (Treasure Dataなど)
7. ドローン
8. AR/VR
9. ブロックチェーン
10. その他 【自由回答】
11. わからない
【基盤技術】
1.5G,IoT
2. クラウドコンピューティング (IaaS,PaaS等)
3. ローコード、ノーコードプラットフォーム
4. その他 【自由回答】
5. わからない
【開発技法・方式】
1.アジャイル開発
2.マイクロサービスアーキテクチャ
3.DevOps/DevSecOps
4. デザイン思考
5. その他 【自由回答】
6. わからない"
"IT投資における予算配分について、DX(*1)とRTB(*2)に分けたとき、DXの割合は何%程度でしょうか。
(回答者が持ち株会社所属の場合、把握できる範囲のグループ企業を全体としてご回答ください。)
(*1)ビジネス環境の激しい変化に対応し、データとデジタル技術（IT）を活用して、製品やサービスの革新、ビジネスモデルの変革、または業務を改革して競争優位性を確立する活動。新しい機能のシステム導入はここに含む。
(*2)”Ｒｕｎ　ｔｈｅ　ｂｕｓｉｎｅｓｓ”の略で、いま現在の事業と業務を実行するために使われる情報システムを維持する活動。社内オンプレシステムのクラウド化など、既存のシステムを置き換える活動はここに含む。" "1. DXがほぼ100%
2. DXが大半を占める
3. DXが半分程度
4. DXが数割程度
5. DXがほぼ0%"
DXの予算割合は、過去3年で変化しましたか。 "1.増えた
2.変わらない
3.減った"
DXの予算割合について、今後3年程度でどのように変わる見込みですか。 "1. 増やす
2. 変えない
3. 減らす"
"IT部門(*)が管理するDX予算と、事業部門が管理するDX予算の割合は概ねどの程度でしょうか。
(*)DXのために新たに作られた部門でなく、既存システムの整備・運用に携わる管理部門。情報システム部等。" "1. IT部門がほとんどすべて管理する
2. IT部門がやや多い
3. IT部門と事業部門が同程度
4. 事業部門がやや多い
5. 事業部門がほとんどすべて管理する"
"DX投資額の中で、ITベンダー(*1)等を使わず内製(*2)によって開発しているものは、全体の何割程度になりますか。
(*1)ハードウェアやソフトウェア、(情報）システム、(IT）サービスなどを販売する企業。
(*2)貴社社員のみでプログラム開発、運用まで行うこと、あるいは貴社社員が要件定義から開発の手前までを行い、プログラミングや詳細設計を外部エンジニアを受け入れて一緒に行うことを含む。" "1. 内製がほぼ100%
2. 内製が大半を占める
3. 内製が半分程度
4. 内製が数割程度
5. 内製がほぼ0%"
内製化の割合は過去3年程度でどう変わりましたか。 "1. 増加した
2. 変わらない
3. 減少した"
内製の目的は何ですか。主なものを2つまでお答えください。 "1. システムの把握度を向上する
2. 開発速度を上げる
3. ビジネス要件の変化に柔軟に対応する
4. 開発コストを下げる
5. ノウハウを獲得し、社内外の開発へ水平展開する
6. ノウハウの外部流出を避ける
7. DXによる事業創造・業務変革は、自社を熟知した社員の方が適している
8. その他
9. あてはまるものはない
【表頭項目】
1. （1位項目を選択）
2. （2位項目を選択）"
"Q14.ローコード／ノーコード(*)等により内製への障壁はかつてよりも低くなっていると感じますか。
(*)”コード”すなわちコンピュータプログラムを新たに作成することなく、あるいはほとんど作成することなく、Webサイトの作成や簡単な計算・集計を行うことができるようなシステム。" "1.そう思う
2.ややそう思う
3.あまり変わらない
4.やや難しくなっている
5.とても難しくなっている
6. わからない"
これまで内製したDXシステムについて、目的は十分に達成されたと思いますか。 "1.そう思う
2.ややそう思う
3.どちらともいえない
4.あまりそう思わない
5.そう思わない"
前問（Q17）で「4.あまりそう思わない」「5.そう思わない」と回答した方にお伺いします。目的の達成が不十分だった理由は何でしょうか。 "1.十分な人材が確保できなかった。
2.稼働したが、品質に問題が大きかった。
3.ガバナンス上問題が残る結果になった。
4.保守、運用が難しくなってしまった。
5.セキュリティ上問題が残る結果になった。
6.その他 【自由回答】"
DXに必要なスキル・知識を持つ人材をどのように育成・獲得していましたか。 "1. 自社内で独力で育成（事業部門内）
2. 自社内で独力で育成（IT部門内）
3. 外部のサポートを受けながら、自社で育成（事業部門内）
4.  外部のサポートを受けながら、自社で育成（IT部門内）
5. 外部から獲得（中途採用面接） 
6. 外部から獲得（他社からスカウト）
7. 外部から獲得（M&amp;A、他社に出資等） 
8. 大学等の教育機関・研究機関との連携強化
9. 10代の若者、学生を早期にスカウト
10. その他 【自由回答】
11. 特に対策していない"
お勤め先の会社において、DXを担う社員に必要なスキル・能力は何でしょうか。 "1. 戦略企画
2.顧客の課題やニーズ把握
3.アイディア発想力、創造力
4.技術力、ものを作る能力
5.データ分析力
6.その他 【自由記入】"
"お勤め先のRTBシステム(*)を以下のようにわけたとき、アウトソーシングに対する考え方はどうなりますか。
(*)現在の事業と業務を実行するために使われる情報システム。" "縦軸：
1. 共同利用できるもの
2. 共同利用できないもの（競争力の源泉であり他社と共通化しにくいもの）
横軸：
実施済みなのか計画中なのか
1. 実施済み
3. 試行中
4. 計画がある
5. 検討中
6. 取り組む予定はない・検討したが取りやめた"
"共同利用(*)に置き換え可能なシステムの割合は、何％程度存在すると考えられますか。
(*)情報システムについて、他社と同じ機能のものをサービスとして利用するもの。SaaS（”Software　as a Service""）や共同利用型システム、共通業務システム等がある。" "1. ほぼ100%
2. 大半を占める
3. 半分程度
4. 数割程度
5. ほぼ0%"
共同利用にしたいと考えるシステムについて、その理由を重要度順に2つまでお聞かせください。 "1. コスト削減ができるから
2. BPRができるから
3. 新しい技術に対応した最新バージョンを常に利用できるから
4. ベストプラクティスが利用出来るから
5. その他  (自由記述)
6. あてはまるものはない
【表頭項目】
1. （1位項目を選択）
2. （2位項目を選択）"
共同利用にしたくないシステムについて、その理由を重要度順に2つまでお聞かせください。 "1. システムは競争力の源泉だから
2. 柔軟な変更可能性を維持したいから
3. 業務の独自性を維持したいから
4. データセキュリティ面の不安があるから
5. システムのパフォーマンスやアベイラビリティが低下する恐れがあるから
6.共同利用化以外の、フルアウトソーシングやオフショア化、システム売却(リースバック)等によって現行システムを継続利用する方法を選びたいから
6. その他 【自由回答】
7. あてはまるものはない
【表頭項目】
1. （1位項目を選択）
2. （2位項目を選択）"
DXの実現に向け、協働している外部企業はありますか。 "1. 他業界(ITベンダを除く)の企業
2. 同業界の企業
3. 情報系子会社/関連会社
4. ITベンダ
5. コンサルファーム
6. 中小のソフトウェア開発企業
7. Techベンチャー企業
8. 個人
9. 大学・研究機関
10. その他 【自由回答】
11. 外部企業はない"
協働している企業について、優れている・劣っていると思う項目を、それぞれ2つまでお答えください。 "1. ビジネスモデル提案力
2. CX、UXデザイン能力
3. 新技術への高度な対応力
4. 対応スピードや柔軟性(アジャイル等)
5. しっかりしたシステム品質
6. 価格
7. その他
【表頭項目】
1. 他業界(ITベンダを除く)の企業
2. 同業界の企業
3. 情報系子会社/関連会社
4. ITベンダ
5. コンサルファーム
6. 中小のソフトウェア開発企業
7. Techベンチャー企業
8. 個人
9. 大学・研究機関"
これらの企業との連携は、ここ3年程度でどう変化しましたか。 "1.強化した
2.変わらない
3.減らした
【表頭項目】
1. 他業界(ITベンダを除く)の企業
2. 同業界の企業
3. 情報系子会社/関連会社
4. ITベンダ
5. コンサルファーム
6. 中小のソフトウェア開発企業
7. Techベンチャー企業
8. 個人
9. 大学・研究機関"
"DXの実現に向けて、ITベンダーなどの発注先と直近3年程度で実施または強化したもの、今後強化していきたいものをそれぞれ上位3つまで選択してください。
(*)回答選択肢の「レベニューシェア」とは、成果報酬型の契約形態で、発注側と受注側がリスクを共有しながら、相互の協力で生み出した利益を、あらかじめ決めておいた配分率で分け合うことを指します。" "1. 人材交流
2. アジャイル等による共同でのサービス開発
3. 事業共創
4. 知財の共有
5. レベニューシェア(*)
6. JV(デジタル合弁企業)の設立
7.その他
【表頭項目】
1. （1位項目を選択）
2. （2位項目を選択）
3. （3位項目を選択）"
コロナウィルス感染症の流行（以下、コロナ禍）により、お勤め先の事業はどのような影響を受けましたか。 "1.自社の商品・サービスの需要
2.自社社員の生産性
3.設備投資額
4.人員
5.材料・資材・商品等の調達可能性
6.顧客との関係性
1. 増加/改善した
2. 変わらない
3. 減少/悪化した"
コロナ禍への対応に伴う、以下のそれぞれの項目について、貴社の状況に最も近いものをお選びください。 "1.リモートワークの導入
2.社内ITインフラの増強
3.情報セキュリティ対策の強化
4.社内業務のペーパレス化・デジタル化
5.営業活動のオンライン化
6.採用活動のオンライン化
7.人材育成（研修等）のオンライン化
8.オフィスの縮小または分散化
表頭：
1. ほぼ全面的に実施した
2. 部分的に実施・試行した
3. コロナ禍前に実施済み
4. 実施していない"
お勤め先のリモートワークが可能な従業員の割合に関して、以下それぞれの項目について、最も近いものをお選びください。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お勤め先でリモートワークを実施している従業員の一日あたりの平均的な割合に関して、以下それぞれの項目について、最も近いものをお選びください。 "1. コロナ感染拡大以前 (2019年)
2. コロナ緊急事態宣言時
3. 現在 (2021年11月上旬)
4. コロナ終息後 (見込み)
1. ほぼ全従業員(80%以上)
2. 半数以上の従業員(50%～80%未満程度)
3. 一部の従業員(20%～50%未満程度)
4. 一部の従業員(10%～20%未満程度)
5. ほとんど実施していない(10%未満)・わからない"
コロナ禍の発生以前と比べ、お勤め先のDX投資はどのように変化しましたか。 "1.増えた
2.変わらない
3.減った"
コロナ禍の収束または常態化に伴う以下に挙げるような変化のうち、お勤め先で発生を実感しているものをすべてお答えください。 "1.新しい事業の創出
2.自社・業界におけるDXの進展
3.顧客やパートナーとの共創機会の拡大
4.既存事業・ビジネスの拡大
5.地域企業のおけるビジネス機会の拡大（東京一極集中の緩和）
6.優秀な人材獲得機会の拡大
7.オンライン化の進展（行政・医療・教育・流通等）
8.時間/場所に縛られない働き方改革の進展
9.オンライン学習の拡大による人材のスキル向上
10.その他 【自由回答】
11.実感するものはない"
その他DXについて、自由にご意見等をお書きください。 自由</t>
    <phoneticPr fontId="2"/>
  </si>
  <si>
    <t>https://www.jisa.or.jp/public_info/transaction/tabid/3430/Default.aspx</t>
  </si>
  <si>
    <t>2022年版　情報サービス産業における技術マップに関する調査報告概要</t>
    <phoneticPr fontId="2"/>
  </si>
  <si>
    <t>「情報サービス産業におけるアジャイル開発に関する調査2021」調査結果概要</t>
  </si>
  <si>
    <t>検索キーワード▶</t>
    <rPh sb="0" eb="2">
      <t>ケンサク</t>
    </rPh>
    <phoneticPr fontId="2"/>
  </si>
  <si>
    <t>合致</t>
    <rPh sb="0" eb="2">
      <t>ガッチ</t>
    </rPh>
    <phoneticPr fontId="2"/>
  </si>
  <si>
    <t>順位</t>
    <rPh sb="0" eb="2">
      <t>ジュンイ</t>
    </rPh>
    <phoneticPr fontId="2"/>
  </si>
  <si>
    <t>調査・レポート名／リンク先</t>
    <rPh sb="12" eb="13">
      <t>サキ</t>
    </rPh>
    <phoneticPr fontId="2"/>
  </si>
  <si>
    <t>検索結果</t>
    <rPh sb="0" eb="2">
      <t>ケンサク</t>
    </rPh>
    <rPh sb="2" eb="4">
      <t>ケッカ</t>
    </rPh>
    <phoneticPr fontId="2"/>
  </si>
  <si>
    <t>資料販売
webメンバー</t>
    <rPh sb="0" eb="2">
      <t>シリョウ</t>
    </rPh>
    <rPh sb="2" eb="4">
      <t>ハンバイ</t>
    </rPh>
    <phoneticPr fontId="2"/>
  </si>
  <si>
    <t>キーワード</t>
    <phoneticPr fontId="2"/>
  </si>
  <si>
    <t>あなたは現在担当している業務・プロジェクトに対して、どの程度の「楽しさ」を感じていますか（一つだけ）	現在担当している業務・プロジェクトに感じている「楽しさ」ワクワク
あなたは現在担当している業務・プロジェクトに対して、どの程度の「やる気」を感じていますか（一つだけ）	現在担当している業務・プロジェクトに感じている「やる気」
あなたは現在担当している業務・プロジェクトに対して、どの程度の「やりがい」を感じていますか（一つだけ）	現在担当している業務・プロジェクトに感じている「やりがい」
あなたは現在担当している業務・プロジェクトで、下表の（ア）～（セ）の各項目はどの程度当てはまりますか。以下の①～④の選択肢から該当する番号を一つずつ選び、回答欄に番号を記入してください。	現在担当している業務・プロジェクト
あなたが担当していた業務・プロジェクトに対して、どの程度の「楽しさ」を感じていましたか（一つだけ）	コロナ禍以前に担当していた業務・プロジェクトに感じていた「楽しさ」
あなたが担当していた業務・プロジェクトに対して、どの程度の「やる気」を感じていましたか（一つだけ）	コロナ禍以前に担当していた業務・プロジェクトに感じていた「やる気」
あなたが担当していた業務・プロジェクトに対して、どの程度の「やりがい」を感じていましたか（一つだけ）	コロナ禍以前に担当していた業務・プロジェクトに感じていた「やりがい」
あなたが担当していた業務・プロジェクトに、下表の（ア）～（セ）の各項目はどの程度当てはまりましたか。以下の①～④の選択肢から該当する番号を一つずつ選び、回答欄に番号を記入してください。	コロナ禍以前に担当していた業務・プロジェクト
あなたの職場における働き方改革についてお伺いします。「現在の状況」と「2020年1月（コロナ禍前）の状況」を比較し、状況の変化を意識しながらお答えください。下表の「働き方改革」の取組に関する（ア）～（サ）の各項目のA）現在の状況欄とB)コロナ禍前の状況欄に、以下の①～④の選択肢から該当する番号を一つ選び、回答欄に番号を記入してください。	職場における働き方改革の「現在の状況」と「2020年1月（コロナ禍前）の状況」
あなたの2020年11月の残業時間を以下より一つだけお選びください	2020年11月の残業時間
あなたの2020年11月の残業時間をコロナ禍前の2019年11月と較べてどうでしたか。以下より一つだけお選びください	2020年11月の残業時間とコロナ禍前の2019年11月との比較
問12．2020年のあなたの年次有給休暇付与日数に対する取得状況を以下より一つだけお選びください	2020年の年次有給休暇付与日数に対する取得状況
あなたが主に働いている場所に関して、（ア）～（ウ）それぞれの時期で該当する番号を以下の①～⑤の選択肢から一つ選び回答欄に記入してください	主に働いている場所
現在及び2020年1月（コロナ禍前）のテレワークの状況についてお伺いします。現在あるいはコロナ禍前テレワークを行っていない場合は、その設問への解答は不要です。	テレワークの状況（場所、頻度）
テレワークで困っていることについてお伺いします。（ア）～（ク）の各項目について、現在困っている場合はA）欄に、コロナ禍前に困っていた場合はB)欄に、それぞれ○を記入してください。（いくつでも）	テレワークで困っていること（現在、コロナ禍前）
テレワーク時のそれぞれの仕事関係者とのコミュニケーション状況について、以下の①～④の選択肢から該当するものを一つ選び、回答欄にご記入ください	テレワーク時の仕事関係者とのコミュニケーション状況
コロナ禍が収まった後、貴方はテレワークについてどのような希望を持っていますか(一つだけ）。	コロナ禍が収まった後のテレワークについての希望
 あなたの会社、職場そして担当業務・プロジェクト（以下PJ）の状況についてお伺いします。「現在の状況」と「2020年1月（コロナ禍前）の状況」を比較し、状況の変化を意識しながらお答えください。下表の（ア）～（フ）の各項目のA）現在の状況欄とB)コロナ禍前の状況欄に、以下の①～④の選択肢から該当する番号を一つずつ選び、回答欄に番号を記入してください。	会社、職場そして担当業務・プロジェクト（以下PJ）の状況（現在、コロナ禍前）
コロナウイルスに対する感じ方は、現在と2020年4月～5月の緊急事態宣言期間中とでは変わりましたか。下表の（ア）～（オ）の各項目のA) 現在欄及びB)緊急事態宣言期間中欄に、以下の①～④の選択肢から該当する番号を一つ選び、回答欄にご記入ください	コロナウイルスに対する感じ方（現在、緊急事態宣言企画中）
コロナによって社会環境も生活環境も、そして職場環境も大きく変わったと思います。そのような大きな変化の中で、貴方が取り組んでいる仕事において、ご自分の生産性はコロナ禍前と較べ、どのように変わったと認識されていますか。以下の選択肢から回答ください(一つだけ）。	コロナ禍前と比べた自分の生産性の変化
コロナ禍における生き方・感じ方・考え方の変化についてお聞かせください(任意、自由記述)	コロナ禍における生き方・感じ方・考え方の変化
あなたの性別をお選びください（一つだけ）	性別
あなたの年齢をご記入ください（満年齢、2020年12月1日現在）	年齢
あなたの婚姻状況をお選びください（一つだけ）	婚姻状況
あなたの子どもの有無をお選びください（一つだけ）	子どもの有無
あなたの介護家族の有無をお選びください（一つだけ）	介護家族の有無
あなたの最終学歴（最後に卒業・修了した学校、あるいは相当する学歴）をお選びください（一つだけ）	最終学歴
あなたの最終学歴時の専攻として最も近いものを選びください（一つだけ）	専攻
あなたの自社での勤続年数（現時点）をご記入ください。	勤続年数
現在までのITエンジニアとしての経験年数（前職含む）をご記入ください	ITエンジニアとしての経験年数（前職含む）
あなたの勤務形態をお選びください（一つだけ）	勤務形態
あなたの雇用形態をお選びください（一つだけ）	雇用形態
あなたの職位をお選びください（一つだけ）	職位
あなたが現在担当している業務をお選びください。複数担当の場合は、投入時間の多いものから順に2つ選択し、それぞれ○を記入してください。	担当業務
あなたの職務関連能力（ITスキル標準のレベル：IPAのITスキル標準を参考）をお選びください（一つだけ）	職務関連能力（ITスキル標準のレベル）
今年１年間（2020年 1～12 月を目安に）のあなたご自身の年収税込み額をお答えください 	年収
あなたは、デジタルトランスフォーメーション（DX）についてどのように考えていますか。以下の選択肢からあてはまるものを一つ選んでください。	デジタルトランスフォーメーション（DX）に関係する業務・プロジェクトへの参加希望
あなたは会社についてどのように考えていますか。下表の（ア）～（オ）の各項目の回答欄に、以下の①～④の選択肢から該当する番号を一つ選び、回答欄にご記入ください	会社に対する考え
（ア）から （コ）までのことばがあなた自身にどのくらい当てはまるかについて、下の枠内の①～⑦までの数字のうちもっとも適切なものに○をお付けください。文章全体を総合的に見て、自分にどれだけ当てはまるかを評価してください。	自分の性格
「現時点」「緊急事態宣言時（2020年4月）」「コロナ禍前（2020年1月）」の3つの時期（1ヶ月単位を想定）において、それぞれどのような状況だったのか、下表の（ア）～（コ）の各項目の回答欄に、以下の①～④の選択肢から該当する番号を一つ選び、回答欄にご記入ください	自分の働き方改革,ワクワク,コロナ　状況（「現時点」「緊急事態宣言時（2020年4月）」「コロナ禍前（2020年1月）」）</t>
    <phoneticPr fontId="2"/>
  </si>
  <si>
    <t>判定</t>
    <rPh sb="0" eb="2">
      <t>ハンテイ</t>
    </rPh>
    <phoneticPr fontId="2"/>
  </si>
  <si>
    <t>情報サービス業における低炭素化社会にむけた取り組み（2020年度報告）</t>
    <rPh sb="0" eb="2">
      <t>ジョウホウ</t>
    </rPh>
    <phoneticPr fontId="2"/>
  </si>
  <si>
    <t>本社所在地別回答状況　
資本系列別回答状況　
資本金規模別回答状況　
売上高規模別回答状況　
従業員規模別回答状況　
改正高齢法への対応　
年俸制度の有無　
賃上げ率の分布　
賃上げ額の分布　
賃上げ率と賃上げ額の分布　
平均年齢と賃上げ率の分布　
平均年齢と賃上げ額の分布　
ITエンジニア初任給　
ITエンジニア初任給の分布　
ITエンジニア初年度賞与　
ITエンジニア初年度賞与の分布　
「25歳」　実在者賃金　(月例／年間賞与)　
「30歳」　実在者賃金　(月例／年間賞与)　
「35歳」　実在者賃金　(月例／年間賞与)　
「40歳」　実在者賃金　(月例／年間賞与)　
「45歳」　実在者賃金　(月例／年間賞与)　
「50歳」　実在者賃金　(月例／年間賞与)　
「55歳」　実在者賃金　(月例／年間賞与)　
「独立系」　実在者賃金　(月例／年間賞与)　
「コンピュータメーカー系」　実在者賃金　(月例／年間賞与)　
「ユーザー系」　実在者賃金　(月例／年間賞与)　
「首都圏」　実在者賃金給与　(月例／年間賞与)　
「名京阪神」　実在者賃金　(月例／年間賞与)　
「首都圏以外」　実在者賃金　(月例／年間賞与)　
一般社員／管理職別　平均年間賞与　
一般社員／平均年間賞与の分布　
一般社員／平均年齢と平均勤続年数の分布　
一般社員／平均年齢と平均年間賞与の分布　
管理職／平均年間賞与の分布　
管理職／平均年齢と平均勤続年数の分布　
管理職／平均年齢と平均年間賞与の分布　
資格手当支給規程の有無と支給実績　
資格手当支給規程の有無　(割合)　
資格手当支給対象者(実績)　(グラフ)　
資格手当支給規程の有無　(グラフ)　
資格手当の平均値　(表)　
資格手当の平均値　(グラフ)　
「一時金のみ支給」の企業割合と平均支給額　
「月額加算のみ」の企業割合と平均支給額　
ITコーディネータ　
システム監査技術者　
ＩＴストラテジスト　
システムアーキテクト　
プロジェクトマネージャ　
ネットワークスペシャリスト　
データベーススペシャリスト　
エンベデッドシステムスペシャリスト　
情報処理安全確保支援士/情報セキュリティスペシャリスト　
ITサービスマネージャ　
応用情報技術者　
基本情報技術者　
ITパスポート　
情報セキュリティマネジメント　
技術士　
中小企業診断士　
電気通信主任技術者　
電気通信の工事担任者(AIDD総合種)　
電気通信の工事担任者(AI/DD 一種)　
電気通信の工事担任者(AI/DD 二種)　
電気通信の工事担任者(AI/DD 三種)　</t>
    <rPh sb="448" eb="450">
      <t>キュウヨ</t>
    </rPh>
    <phoneticPr fontId="2"/>
  </si>
  <si>
    <t>本社所在地別分布
設立時期別分布 
資本金規模別分布
従業員規模別分布 
売上高規模別分布 
資本系列別構成 
主たる営業地域別構成 
主たる業務別構成 
業務別売上高構成･
取引先別売上高構成
顧客のDXに関わる売上高比率･
海外売上高比率
売上高成長率 
売上高成長率（次年度見込み）
売上高人件費率 
売上高外注費率
売上高材料費率 
売上高経費率 
売上高営業利益率 
売上高経常利益率 
売上高設備投資率・情報化投資率･
売上高研究開発投資率 
売上高教育投資率 
就業状況
従業員構成(男女比)
ITエンジニア(男女比)
管理職(男女比)
労働時間(所定内・所定外(残業時間)等)
有給休暇
25歳30歳35歳給与・賞与
外国人従業員数
60～64歳の従業員数
65歳以上の従業員数
身体障がい者の従業員数
知的・精神障がい者の従業員数
テレワーク実施企業比率
テレワーク実施人数比率
テレワーク実施日数平均
新規採用人数(男女比)・初任有
中途採用
退職状況
新規採用における10年後定着率
海外子会社の保有状況
サービス業態別クロス集計  
資本系列別クロス集計  
主たる営業地域別クロス集計  
従業員規模別クロス集計  ･
売上高の分布
従業員数の分布　
従業員1人あたりの売上高の分布　･
売上高成長率の分布
売上高人件費率の分布　
売上高営業利益率の分布　
30歳平均年収の分布
平均年齢(男女比)</t>
  </si>
  <si>
    <r>
      <rPr>
        <b/>
        <sz val="11"/>
        <color theme="1"/>
        <rFont val="MS UI Gothic"/>
        <family val="3"/>
        <charset val="128"/>
      </rPr>
      <t xml:space="preserve">【使い方】
</t>
    </r>
    <r>
      <rPr>
        <sz val="11"/>
        <color theme="1"/>
        <rFont val="MS UI Gothic"/>
        <family val="3"/>
        <charset val="128"/>
      </rPr>
      <t>「検索キーワード▶」の右横の欄に検索するキーワードを入力してください。3行の</t>
    </r>
    <r>
      <rPr>
        <u/>
        <sz val="11"/>
        <color theme="1"/>
        <rFont val="MS UI Gothic"/>
        <family val="3"/>
        <charset val="128"/>
      </rPr>
      <t>全てのキーワードのデータを含む</t>
    </r>
    <r>
      <rPr>
        <sz val="11"/>
        <color theme="1"/>
        <rFont val="MS UI Gothic"/>
        <family val="3"/>
        <charset val="128"/>
      </rPr>
      <t>調査・レポートのリストが表示されます。
検索による絞り込みを解除する場合は、入力した検索キーワードをすべて消してください</t>
    </r>
    <rPh sb="17" eb="19">
      <t>ミギヨコ</t>
    </rPh>
    <rPh sb="20" eb="21">
      <t>ラン</t>
    </rPh>
    <rPh sb="22" eb="24">
      <t>ケンサク</t>
    </rPh>
    <rPh sb="42" eb="43">
      <t>ギョウ</t>
    </rPh>
    <rPh sb="44" eb="45">
      <t>スベ</t>
    </rPh>
    <rPh sb="97" eb="99">
      <t>ニュウリョク</t>
    </rPh>
    <rPh sb="101" eb="103">
      <t>ケンサク</t>
    </rPh>
    <rPh sb="112" eb="113">
      <t>ケ</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</si>
</sst>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MS UI Gothic"/>
      <family val="3"/>
      <charset val="128"/>
    </font>
    <font>
      <sz val="6"/>
      <name val="游ゴシック"/>
      <family val="2"/>
      <charset val="128"/>
      <scheme val="minor"/>
    </font>
    <font>
      <u/>
      <sz val="11"/>
      <color theme="10"/>
      <name val="游ゴシック"/>
      <family val="2"/>
      <charset val="128"/>
      <scheme val="minor"/>
    </font>
    <font>
      <sz val="6"/>
      <color theme="0"/>
      <name val="MS UI Gothic"/>
      <family val="3"/>
      <charset val="128"/>
    </font>
    <font>
      <u/>
      <sz val="11"/>
      <color theme="10"/>
      <name val="MS UI Gothic"/>
      <family val="3"/>
      <charset val="128"/>
    </font>
    <font>
      <b/>
      <sz val="11"/>
      <color theme="1"/>
      <name val="MS UI Gothic"/>
      <family val="3"/>
      <charset val="128"/>
    </font>
    <font>
      <u/>
      <sz val="11"/>
      <color theme="1"/>
      <name val="MS UI Gothic"/>
      <family val="3"/>
      <charset val="128"/>
    </font>
    <font>
      <b/>
      <u/>
      <sz val="11"/>
      <color theme="10"/>
      <name val="游ゴシック"/>
      <family val="2"/>
      <charset val="128"/>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27">
    <xf numFmtId="0" fontId="0" fillId="0" borderId="0" xfId="0">
      <alignment vertical="center"/>
    </xf>
    <xf numFmtId="0" fontId="1" fillId="0" borderId="0" xfId="0" applyFont="1">
      <alignment vertical="center"/>
    </xf>
    <xf numFmtId="0" fontId="1" fillId="0" borderId="1" xfId="0" applyFont="1" applyBorder="1">
      <alignment vertical="center"/>
    </xf>
    <xf numFmtId="17" fontId="1" fillId="0" borderId="1" xfId="0" applyNumberFormat="1" applyFont="1" applyBorder="1">
      <alignment vertical="center"/>
    </xf>
    <xf numFmtId="14" fontId="1" fillId="0" borderId="1" xfId="0" applyNumberFormat="1" applyFont="1" applyBorder="1">
      <alignment vertical="center"/>
    </xf>
    <xf numFmtId="0" fontId="1" fillId="0" borderId="1" xfId="0" applyFont="1" applyBorder="1" applyAlignment="1">
      <alignment vertical="center" wrapText="1"/>
    </xf>
    <xf numFmtId="0" fontId="5" fillId="0" borderId="1" xfId="1" applyFont="1" applyBorder="1" applyAlignment="1">
      <alignment vertical="center" wrapText="1"/>
    </xf>
    <xf numFmtId="0" fontId="3" fillId="0" borderId="1" xfId="1" applyBorder="1" applyAlignment="1">
      <alignment vertical="center" wrapText="1"/>
    </xf>
    <xf numFmtId="0" fontId="1" fillId="0" borderId="2" xfId="0" applyFont="1" applyBorder="1">
      <alignment vertical="center"/>
    </xf>
    <xf numFmtId="0" fontId="1" fillId="0" borderId="2" xfId="0" applyFont="1" applyBorder="1" applyAlignment="1">
      <alignment vertical="center" wrapText="1"/>
    </xf>
    <xf numFmtId="0" fontId="1" fillId="2" borderId="1" xfId="0" applyFont="1" applyFill="1" applyBorder="1" applyAlignment="1">
      <alignment horizontal="center" vertical="center"/>
    </xf>
    <xf numFmtId="0" fontId="4" fillId="0" borderId="1" xfId="0" applyFont="1" applyBorder="1" applyAlignment="1">
      <alignment vertical="center" wrapText="1"/>
    </xf>
    <xf numFmtId="0" fontId="1" fillId="2" borderId="1" xfId="0" applyFont="1" applyFill="1" applyBorder="1">
      <alignment vertical="center"/>
    </xf>
    <xf numFmtId="0" fontId="1" fillId="0" borderId="1" xfId="0" applyFont="1" applyBorder="1" applyAlignment="1">
      <alignment horizontal="center" vertical="center" wrapText="1"/>
    </xf>
    <xf numFmtId="0" fontId="1" fillId="2" borderId="4" xfId="0" applyFont="1" applyFill="1" applyBorder="1">
      <alignment vertical="center"/>
    </xf>
    <xf numFmtId="0" fontId="1" fillId="2" borderId="2" xfId="0" applyFont="1" applyFill="1" applyBorder="1">
      <alignment vertical="center"/>
    </xf>
    <xf numFmtId="0" fontId="1" fillId="2" borderId="5" xfId="0" applyFont="1" applyFill="1" applyBorder="1" applyAlignment="1">
      <alignment horizontal="left" vertical="center" wrapText="1"/>
    </xf>
    <xf numFmtId="0" fontId="1" fillId="2" borderId="3" xfId="0" applyFont="1" applyFill="1" applyBorder="1">
      <alignment vertical="center"/>
    </xf>
    <xf numFmtId="0" fontId="1" fillId="2" borderId="6" xfId="0" applyFont="1" applyFill="1" applyBorder="1" applyAlignment="1">
      <alignment horizontal="left" vertical="center" wrapText="1"/>
    </xf>
    <xf numFmtId="0" fontId="1" fillId="0" borderId="7" xfId="0" applyFont="1" applyBorder="1" applyAlignment="1" applyProtection="1">
      <alignment horizontal="left" vertical="center" wrapText="1"/>
      <protection locked="0"/>
    </xf>
    <xf numFmtId="0" fontId="1" fillId="2" borderId="8" xfId="0" applyFont="1" applyFill="1" applyBorder="1" applyAlignment="1">
      <alignment horizontal="left" vertical="center" wrapText="1"/>
    </xf>
    <xf numFmtId="0" fontId="1" fillId="0" borderId="9" xfId="0" applyFont="1" applyBorder="1" applyAlignment="1" applyProtection="1">
      <alignment horizontal="left" vertical="center" wrapText="1"/>
      <protection locked="0"/>
    </xf>
    <xf numFmtId="0" fontId="1" fillId="2" borderId="10" xfId="0" applyFont="1" applyFill="1" applyBorder="1" applyAlignment="1">
      <alignment horizontal="left" vertical="center" wrapText="1"/>
    </xf>
    <xf numFmtId="0" fontId="1" fillId="0" borderId="11" xfId="0" applyFont="1" applyBorder="1" applyAlignment="1" applyProtection="1">
      <alignment horizontal="left" vertical="center" wrapText="1"/>
      <protection locked="0"/>
    </xf>
    <xf numFmtId="0" fontId="6" fillId="0" borderId="1" xfId="0" applyFont="1" applyBorder="1" applyAlignment="1">
      <alignment vertical="center" wrapText="1"/>
    </xf>
    <xf numFmtId="0" fontId="8" fillId="0" borderId="1" xfId="1" applyFont="1" applyBorder="1" applyAlignment="1">
      <alignment vertical="center" wrapText="1"/>
    </xf>
    <xf numFmtId="0" fontId="1" fillId="0" borderId="0" xfId="0" applyFont="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jisa.or.jp/publication/tabid/272/pdid/R3-J005/Default.aspx" TargetMode="External"/><Relationship Id="rId13" Type="http://schemas.openxmlformats.org/officeDocument/2006/relationships/hyperlink" Target="https://www.jisa.or.jp/it_info/statistics/tabid/769/Default.aspx" TargetMode="External"/><Relationship Id="rId3" Type="http://schemas.openxmlformats.org/officeDocument/2006/relationships/hyperlink" Target="https://www.jisa.or.jp/public_info/transaction/tabid/3208/Default.aspx" TargetMode="External"/><Relationship Id="rId7" Type="http://schemas.openxmlformats.org/officeDocument/2006/relationships/hyperlink" Target="https://www.jisa.or.jp/public_info/transaction/tabid/3256/Default.aspx" TargetMode="External"/><Relationship Id="rId12" Type="http://schemas.openxmlformats.org/officeDocument/2006/relationships/hyperlink" Target="https://www.jisa.or.jp/publication/tabid/272/pdid/R2-J003/Default.aspx" TargetMode="External"/><Relationship Id="rId2" Type="http://schemas.openxmlformats.org/officeDocument/2006/relationships/hyperlink" Target="https://www.jisa.or.jp/public_info/transaction/tabid/3208/Default.aspx" TargetMode="External"/><Relationship Id="rId1" Type="http://schemas.openxmlformats.org/officeDocument/2006/relationships/hyperlink" Target="https://www.jisa.or.jp/it_info/statistics/tabid/769/Default.aspx" TargetMode="External"/><Relationship Id="rId6" Type="http://schemas.openxmlformats.org/officeDocument/2006/relationships/hyperlink" Target="https://www.jisa.or.jp/tabid/2993/Default.aspx" TargetMode="External"/><Relationship Id="rId11" Type="http://schemas.openxmlformats.org/officeDocument/2006/relationships/hyperlink" Target="https://www.jisa.or.jp/public_info/transaction/tabid/3256/Default.aspx" TargetMode="External"/><Relationship Id="rId5" Type="http://schemas.openxmlformats.org/officeDocument/2006/relationships/hyperlink" Target="https://www.jisa.or.jp/tabid/3091/Default.aspx" TargetMode="External"/><Relationship Id="rId15" Type="http://schemas.openxmlformats.org/officeDocument/2006/relationships/printerSettings" Target="../printerSettings/printerSettings2.bin"/><Relationship Id="rId10" Type="http://schemas.openxmlformats.org/officeDocument/2006/relationships/hyperlink" Target="https://www.jisa.or.jp/publication/tabid/272/pdid/R2-J009/Default.aspx" TargetMode="External"/><Relationship Id="rId4" Type="http://schemas.openxmlformats.org/officeDocument/2006/relationships/hyperlink" Target="https://www.jisa.or.jp/public_info/transaction/tabid/3208/Default.aspx" TargetMode="External"/><Relationship Id="rId9" Type="http://schemas.openxmlformats.org/officeDocument/2006/relationships/hyperlink" Target="https://www.jisa.or.jp/publication/tabid/272/pdid/R3-J003/Default.aspx" TargetMode="External"/><Relationship Id="rId14" Type="http://schemas.openxmlformats.org/officeDocument/2006/relationships/hyperlink" Target="https://www.jisa.or.jp/publication/tabid/272/pdid/R2-J002/Default.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9"/>
  <sheetViews>
    <sheetView tabSelected="1" workbookViewId="0">
      <pane xSplit="2" ySplit="6" topLeftCell="C19" activePane="bottomRight" state="frozen"/>
      <selection pane="topRight" activeCell="C1" sqref="C1"/>
      <selection pane="bottomLeft" activeCell="A6" sqref="A6"/>
      <selection pane="bottomRight" activeCell="B2" sqref="B2"/>
    </sheetView>
  </sheetViews>
  <sheetFormatPr defaultColWidth="8.88671875" defaultRowHeight="30.25" customHeight="1" x14ac:dyDescent="0.4"/>
  <cols>
    <col min="1" max="1" width="13.44140625" style="1" customWidth="1"/>
    <col min="2" max="2" width="68.44140625" style="1" customWidth="1"/>
    <col min="3" max="3" width="11.6640625" style="1" customWidth="1"/>
    <col min="4" max="4" width="14.6640625" style="1" customWidth="1"/>
    <col min="5" max="5" width="13.44140625" style="1" customWidth="1"/>
    <col min="6" max="16384" width="8.88671875" style="1"/>
  </cols>
  <sheetData>
    <row r="1" spans="1:5" ht="68.3" customHeight="1" thickBot="1" x14ac:dyDescent="0.45">
      <c r="A1" s="26" t="s">
        <v>100</v>
      </c>
      <c r="B1" s="26"/>
    </row>
    <row r="2" spans="1:5" ht="22.6" customHeight="1" x14ac:dyDescent="0.4">
      <c r="A2" s="18" t="s">
        <v>88</v>
      </c>
      <c r="B2" s="19"/>
    </row>
    <row r="3" spans="1:5" ht="22.6" customHeight="1" x14ac:dyDescent="0.4">
      <c r="A3" s="20" t="s">
        <v>88</v>
      </c>
      <c r="B3" s="21"/>
    </row>
    <row r="4" spans="1:5" ht="22.6" customHeight="1" thickBot="1" x14ac:dyDescent="0.45">
      <c r="A4" s="22" t="s">
        <v>88</v>
      </c>
      <c r="B4" s="23"/>
    </row>
    <row r="5" spans="1:5" ht="20.25" customHeight="1" x14ac:dyDescent="0.4">
      <c r="A5" s="16" t="s">
        <v>92</v>
      </c>
      <c r="B5" s="17"/>
      <c r="C5" s="14"/>
      <c r="D5" s="14"/>
      <c r="E5" s="15"/>
    </row>
    <row r="6" spans="1:5" ht="41.3" customHeight="1" x14ac:dyDescent="0.4">
      <c r="A6" s="13" t="str">
        <f>COUNTIF(jisa調査!J:J,1)&amp;"件"</f>
        <v>0件</v>
      </c>
      <c r="B6" s="2" t="s">
        <v>91</v>
      </c>
      <c r="C6" s="8" t="s">
        <v>39</v>
      </c>
      <c r="D6" s="2" t="s">
        <v>59</v>
      </c>
      <c r="E6" s="2" t="s">
        <v>37</v>
      </c>
    </row>
    <row r="7" spans="1:5" ht="30.75" customHeight="1" x14ac:dyDescent="0.4">
      <c r="A7" s="24" t="str">
        <f>IF(MAX(jisa調査!$K$2:$K$23)&lt;ROW(M1),"",INDEX(jisa調査!K$2:K$23,MATCH(ROW(M1),jisa調査!$K$2:$K$23,0)))</f>
        <v/>
      </c>
      <c r="B7" s="25" t="str">
        <f>HYPERLINK(IF(MAX(jisa調査!$K$2:$K$23)&lt;ROW(A1),"",INDEX(jisa調査!F$2:F$23,MATCH(ROW(A1),jisa調査!$K$2:$K$23,0))),IF(MAX(jisa調査!$K$2:$K$23)&lt;ROW(A1),"",INDEX(jisa調査!B$2:B$23,MATCH(ROW(A1),jisa調査!$K$2:$K$23,0))))</f>
        <v/>
      </c>
      <c r="C7" s="24" t="str">
        <f>IF(MAX(jisa調査!$K$2:$K$23)&lt;ROW(B1),"",INDEX(jisa調査!C$2:C$23,MATCH(ROW(B1),jisa調査!$K$2:$K$23,0)))</f>
        <v/>
      </c>
      <c r="D7" s="24" t="str">
        <f>IF(MAX(jisa調査!$K$2:$K$23)&lt;ROW(C1),"",INDEX(jisa調査!D$2:D$23,MATCH(ROW(C1),jisa調査!$K$2:$K$23,0)))</f>
        <v/>
      </c>
      <c r="E7" s="24" t="str">
        <f>IF(MAX(jisa調査!$K$2:$K$23)&lt;ROW(D1),"",INDEX(jisa調査!E$2:E$23,MATCH(ROW(D1),jisa調査!$K$2:$K$23,0)))</f>
        <v/>
      </c>
    </row>
    <row r="8" spans="1:5" ht="30.75" customHeight="1" x14ac:dyDescent="0.4">
      <c r="A8" s="24" t="str">
        <f>IF(MAX(jisa調査!$K$2:$K$23)&lt;ROW(M2),"",INDEX(jisa調査!K$2:K$23,MATCH(ROW(M2),jisa調査!$K$2:$K$23,0)))</f>
        <v/>
      </c>
      <c r="B8" s="25" t="str">
        <f>HYPERLINK(IF(MAX(jisa調査!$K$2:$K$23)&lt;ROW(A2),"",INDEX(jisa調査!F$2:F$23,MATCH(ROW(A2),jisa調査!$K$2:$K$23,0))),IF(MAX(jisa調査!$K$2:$K$23)&lt;ROW(A2),"",INDEX(jisa調査!B$2:B$23,MATCH(ROW(A2),jisa調査!$K$2:$K$23,0))))</f>
        <v/>
      </c>
      <c r="C8" s="24" t="str">
        <f>IF(MAX(jisa調査!$K$2:$K$23)&lt;ROW(B2),"",INDEX(jisa調査!C$2:C$23,MATCH(ROW(B2),jisa調査!$K$2:$K$23,0)))</f>
        <v/>
      </c>
      <c r="D8" s="24" t="str">
        <f>IF(MAX(jisa調査!$K$2:$K$23)&lt;ROW(C2),"",INDEX(jisa調査!D$2:D$23,MATCH(ROW(C2),jisa調査!$K$2:$K$23,0)))</f>
        <v/>
      </c>
      <c r="E8" s="24" t="str">
        <f>IF(MAX(jisa調査!$K$2:$K$23)&lt;ROW(D2),"",INDEX(jisa調査!E$2:E$23,MATCH(ROW(D2),jisa調査!$K$2:$K$23,0)))</f>
        <v/>
      </c>
    </row>
    <row r="9" spans="1:5" ht="30.75" customHeight="1" x14ac:dyDescent="0.4">
      <c r="A9" s="24" t="str">
        <f>IF(MAX(jisa調査!$K$2:$K$23)&lt;ROW(M3),"",INDEX(jisa調査!K$2:K$23,MATCH(ROW(M3),jisa調査!$K$2:$K$23,0)))</f>
        <v/>
      </c>
      <c r="B9" s="25" t="str">
        <f>HYPERLINK(IF(MAX(jisa調査!$K$2:$K$23)&lt;ROW(A3),"",INDEX(jisa調査!F$2:F$23,MATCH(ROW(A3),jisa調査!$K$2:$K$23,0))),IF(MAX(jisa調査!$K$2:$K$23)&lt;ROW(A3),"",INDEX(jisa調査!B$2:B$23,MATCH(ROW(A3),jisa調査!$K$2:$K$23,0))))</f>
        <v/>
      </c>
      <c r="C9" s="24" t="str">
        <f>IF(MAX(jisa調査!$K$2:$K$23)&lt;ROW(B3),"",INDEX(jisa調査!C$2:C$23,MATCH(ROW(B3),jisa調査!$K$2:$K$23,0)))</f>
        <v/>
      </c>
      <c r="D9" s="24" t="str">
        <f>IF(MAX(jisa調査!$K$2:$K$23)&lt;ROW(C3),"",INDEX(jisa調査!D$2:D$23,MATCH(ROW(C3),jisa調査!$K$2:$K$23,0)))</f>
        <v/>
      </c>
      <c r="E9" s="24" t="str">
        <f>IF(MAX(jisa調査!$K$2:$K$23)&lt;ROW(D3),"",INDEX(jisa調査!E$2:E$23,MATCH(ROW(D3),jisa調査!$K$2:$K$23,0)))</f>
        <v/>
      </c>
    </row>
    <row r="10" spans="1:5" ht="30.75" customHeight="1" x14ac:dyDescent="0.4">
      <c r="A10" s="24" t="str">
        <f>IF(MAX(jisa調査!$K$2:$K$23)&lt;ROW(M4),"",INDEX(jisa調査!K$2:K$23,MATCH(ROW(M4),jisa調査!$K$2:$K$23,0)))</f>
        <v/>
      </c>
      <c r="B10" s="25" t="str">
        <f>HYPERLINK(IF(MAX(jisa調査!$K$2:$K$23)&lt;ROW(A4),"",INDEX(jisa調査!F$2:F$23,MATCH(ROW(A4),jisa調査!$K$2:$K$23,0))),IF(MAX(jisa調査!$K$2:$K$23)&lt;ROW(A4),"",INDEX(jisa調査!B$2:B$23,MATCH(ROW(A4),jisa調査!$K$2:$K$23,0))))</f>
        <v/>
      </c>
      <c r="C10" s="24" t="str">
        <f>IF(MAX(jisa調査!$K$2:$K$23)&lt;ROW(B4),"",INDEX(jisa調査!C$2:C$23,MATCH(ROW(B4),jisa調査!$K$2:$K$23,0)))</f>
        <v/>
      </c>
      <c r="D10" s="24" t="str">
        <f>IF(MAX(jisa調査!$K$2:$K$23)&lt;ROW(C4),"",INDEX(jisa調査!D$2:D$23,MATCH(ROW(C4),jisa調査!$K$2:$K$23,0)))</f>
        <v/>
      </c>
      <c r="E10" s="24" t="str">
        <f>IF(MAX(jisa調査!$K$2:$K$23)&lt;ROW(D4),"",INDEX(jisa調査!E$2:E$23,MATCH(ROW(D4),jisa調査!$K$2:$K$23,0)))</f>
        <v/>
      </c>
    </row>
    <row r="11" spans="1:5" ht="30.75" customHeight="1" x14ac:dyDescent="0.4">
      <c r="A11" s="24" t="str">
        <f>IF(MAX(jisa調査!$K$2:$K$23)&lt;ROW(M5),"",INDEX(jisa調査!K$2:K$23,MATCH(ROW(M5),jisa調査!$K$2:$K$23,0)))</f>
        <v/>
      </c>
      <c r="B11" s="25" t="str">
        <f>HYPERLINK(IF(MAX(jisa調査!$K$2:$K$23)&lt;ROW(A5),"",INDEX(jisa調査!F$2:F$23,MATCH(ROW(A5),jisa調査!$K$2:$K$23,0))),IF(MAX(jisa調査!$K$2:$K$23)&lt;ROW(A5),"",INDEX(jisa調査!B$2:B$23,MATCH(ROW(A5),jisa調査!$K$2:$K$23,0))))</f>
        <v/>
      </c>
      <c r="C11" s="24" t="str">
        <f>IF(MAX(jisa調査!$K$2:$K$23)&lt;ROW(B5),"",INDEX(jisa調査!C$2:C$23,MATCH(ROW(B5),jisa調査!$K$2:$K$23,0)))</f>
        <v/>
      </c>
      <c r="D11" s="24" t="str">
        <f>IF(MAX(jisa調査!$K$2:$K$23)&lt;ROW(C5),"",INDEX(jisa調査!D$2:D$23,MATCH(ROW(C5),jisa調査!$K$2:$K$23,0)))</f>
        <v/>
      </c>
      <c r="E11" s="24" t="str">
        <f>IF(MAX(jisa調査!$K$2:$K$23)&lt;ROW(D5),"",INDEX(jisa調査!E$2:E$23,MATCH(ROW(D5),jisa調査!$K$2:$K$23,0)))</f>
        <v/>
      </c>
    </row>
    <row r="12" spans="1:5" ht="30.75" customHeight="1" x14ac:dyDescent="0.4">
      <c r="A12" s="24" t="str">
        <f>IF(MAX(jisa調査!$K$2:$K$23)&lt;ROW(M6),"",INDEX(jisa調査!K$2:K$23,MATCH(ROW(M6),jisa調査!$K$2:$K$23,0)))</f>
        <v/>
      </c>
      <c r="B12" s="25" t="str">
        <f>HYPERLINK(IF(MAX(jisa調査!$K$2:$K$23)&lt;ROW(A6),"",INDEX(jisa調査!F$2:F$23,MATCH(ROW(A6),jisa調査!$K$2:$K$23,0))),IF(MAX(jisa調査!$K$2:$K$23)&lt;ROW(A6),"",INDEX(jisa調査!B$2:B$23,MATCH(ROW(A6),jisa調査!$K$2:$K$23,0))))</f>
        <v/>
      </c>
      <c r="C12" s="24" t="str">
        <f>IF(MAX(jisa調査!$K$2:$K$23)&lt;ROW(B6),"",INDEX(jisa調査!C$2:C$23,MATCH(ROW(B6),jisa調査!$K$2:$K$23,0)))</f>
        <v/>
      </c>
      <c r="D12" s="24" t="str">
        <f>IF(MAX(jisa調査!$K$2:$K$23)&lt;ROW(C6),"",INDEX(jisa調査!D$2:D$23,MATCH(ROW(C6),jisa調査!$K$2:$K$23,0)))</f>
        <v/>
      </c>
      <c r="E12" s="24" t="str">
        <f>IF(MAX(jisa調査!$K$2:$K$23)&lt;ROW(D6),"",INDEX(jisa調査!E$2:E$23,MATCH(ROW(D6),jisa調査!$K$2:$K$23,0)))</f>
        <v/>
      </c>
    </row>
    <row r="13" spans="1:5" ht="30.75" customHeight="1" x14ac:dyDescent="0.4">
      <c r="A13" s="24" t="str">
        <f>IF(MAX(jisa調査!$K$2:$K$23)&lt;ROW(M7),"",INDEX(jisa調査!K$2:K$23,MATCH(ROW(M7),jisa調査!$K$2:$K$23,0)))</f>
        <v/>
      </c>
      <c r="B13" s="25" t="str">
        <f>HYPERLINK(IF(MAX(jisa調査!$K$2:$K$23)&lt;ROW(A7),"",INDEX(jisa調査!F$2:F$23,MATCH(ROW(A7),jisa調査!$K$2:$K$23,0))),IF(MAX(jisa調査!$K$2:$K$23)&lt;ROW(A7),"",INDEX(jisa調査!B$2:B$23,MATCH(ROW(A7),jisa調査!$K$2:$K$23,0))))</f>
        <v/>
      </c>
      <c r="C13" s="24" t="str">
        <f>IF(MAX(jisa調査!$K$2:$K$23)&lt;ROW(B7),"",INDEX(jisa調査!C$2:C$23,MATCH(ROW(B7),jisa調査!$K$2:$K$23,0)))</f>
        <v/>
      </c>
      <c r="D13" s="24" t="str">
        <f>IF(MAX(jisa調査!$K$2:$K$23)&lt;ROW(C7),"",INDEX(jisa調査!D$2:D$23,MATCH(ROW(C7),jisa調査!$K$2:$K$23,0)))</f>
        <v/>
      </c>
      <c r="E13" s="24" t="str">
        <f>IF(MAX(jisa調査!$K$2:$K$23)&lt;ROW(D7),"",INDEX(jisa調査!E$2:E$23,MATCH(ROW(D7),jisa調査!$K$2:$K$23,0)))</f>
        <v/>
      </c>
    </row>
    <row r="14" spans="1:5" ht="30.75" customHeight="1" x14ac:dyDescent="0.4">
      <c r="A14" s="24" t="str">
        <f>IF(MAX(jisa調査!$K$2:$K$23)&lt;ROW(M8),"",INDEX(jisa調査!K$2:K$23,MATCH(ROW(M8),jisa調査!$K$2:$K$23,0)))</f>
        <v/>
      </c>
      <c r="B14" s="25" t="str">
        <f>HYPERLINK(IF(MAX(jisa調査!$K$2:$K$23)&lt;ROW(A8),"",INDEX(jisa調査!F$2:F$23,MATCH(ROW(A8),jisa調査!$K$2:$K$23,0))),IF(MAX(jisa調査!$K$2:$K$23)&lt;ROW(A8),"",INDEX(jisa調査!B$2:B$23,MATCH(ROW(A8),jisa調査!$K$2:$K$23,0))))</f>
        <v/>
      </c>
      <c r="C14" s="24" t="str">
        <f>IF(MAX(jisa調査!$K$2:$K$23)&lt;ROW(B8),"",INDEX(jisa調査!C$2:C$23,MATCH(ROW(B8),jisa調査!$K$2:$K$23,0)))</f>
        <v/>
      </c>
      <c r="D14" s="24" t="str">
        <f>IF(MAX(jisa調査!$K$2:$K$23)&lt;ROW(C8),"",INDEX(jisa調査!D$2:D$23,MATCH(ROW(C8),jisa調査!$K$2:$K$23,0)))</f>
        <v/>
      </c>
      <c r="E14" s="24" t="str">
        <f>IF(MAX(jisa調査!$K$2:$K$23)&lt;ROW(D8),"",INDEX(jisa調査!E$2:E$23,MATCH(ROW(D8),jisa調査!$K$2:$K$23,0)))</f>
        <v/>
      </c>
    </row>
    <row r="15" spans="1:5" ht="30.75" customHeight="1" x14ac:dyDescent="0.4">
      <c r="A15" s="24" t="str">
        <f>IF(MAX(jisa調査!$K$2:$K$23)&lt;ROW(M9),"",INDEX(jisa調査!K$2:K$23,MATCH(ROW(M9),jisa調査!$K$2:$K$23,0)))</f>
        <v/>
      </c>
      <c r="B15" s="25" t="str">
        <f>HYPERLINK(IF(MAX(jisa調査!$K$2:$K$23)&lt;ROW(A9),"",INDEX(jisa調査!F$2:F$23,MATCH(ROW(A9),jisa調査!$K$2:$K$23,0))),IF(MAX(jisa調査!$K$2:$K$23)&lt;ROW(A9),"",INDEX(jisa調査!B$2:B$23,MATCH(ROW(A9),jisa調査!$K$2:$K$23,0))))</f>
        <v/>
      </c>
      <c r="C15" s="24" t="str">
        <f>IF(MAX(jisa調査!$K$2:$K$23)&lt;ROW(B9),"",INDEX(jisa調査!C$2:C$23,MATCH(ROW(B9),jisa調査!$K$2:$K$23,0)))</f>
        <v/>
      </c>
      <c r="D15" s="24" t="str">
        <f>IF(MAX(jisa調査!$K$2:$K$23)&lt;ROW(C9),"",INDEX(jisa調査!D$2:D$23,MATCH(ROW(C9),jisa調査!$K$2:$K$23,0)))</f>
        <v/>
      </c>
      <c r="E15" s="24" t="str">
        <f>IF(MAX(jisa調査!$K$2:$K$23)&lt;ROW(D9),"",INDEX(jisa調査!E$2:E$23,MATCH(ROW(D9),jisa調査!$K$2:$K$23,0)))</f>
        <v/>
      </c>
    </row>
    <row r="16" spans="1:5" ht="30.75" customHeight="1" x14ac:dyDescent="0.4">
      <c r="A16" s="24" t="str">
        <f>IF(MAX(jisa調査!$K$2:$K$23)&lt;ROW(M10),"",INDEX(jisa調査!K$2:K$23,MATCH(ROW(M10),jisa調査!$K$2:$K$23,0)))</f>
        <v/>
      </c>
      <c r="B16" s="25" t="str">
        <f>HYPERLINK(IF(MAX(jisa調査!$K$2:$K$23)&lt;ROW(A10),"",INDEX(jisa調査!F$2:F$23,MATCH(ROW(A10),jisa調査!$K$2:$K$23,0))),IF(MAX(jisa調査!$K$2:$K$23)&lt;ROW(A10),"",INDEX(jisa調査!B$2:B$23,MATCH(ROW(A10),jisa調査!$K$2:$K$23,0))))</f>
        <v/>
      </c>
      <c r="C16" s="24" t="str">
        <f>IF(MAX(jisa調査!$K$2:$K$23)&lt;ROW(B10),"",INDEX(jisa調査!C$2:C$23,MATCH(ROW(B10),jisa調査!$K$2:$K$23,0)))</f>
        <v/>
      </c>
      <c r="D16" s="24" t="str">
        <f>IF(MAX(jisa調査!$K$2:$K$23)&lt;ROW(C10),"",INDEX(jisa調査!D$2:D$23,MATCH(ROW(C10),jisa調査!$K$2:$K$23,0)))</f>
        <v/>
      </c>
      <c r="E16" s="24" t="str">
        <f>IF(MAX(jisa調査!$K$2:$K$23)&lt;ROW(D10),"",INDEX(jisa調査!E$2:E$23,MATCH(ROW(D10),jisa調査!$K$2:$K$23,0)))</f>
        <v/>
      </c>
    </row>
    <row r="17" spans="1:5" ht="30.75" customHeight="1" x14ac:dyDescent="0.4">
      <c r="A17" s="24" t="str">
        <f>IF(MAX(jisa調査!$K$2:$K$23)&lt;ROW(M11),"",INDEX(jisa調査!K$2:K$23,MATCH(ROW(M11),jisa調査!$K$2:$K$23,0)))</f>
        <v/>
      </c>
      <c r="B17" s="25" t="str">
        <f>HYPERLINK(IF(MAX(jisa調査!$K$2:$K$23)&lt;ROW(A11),"",INDEX(jisa調査!F$2:F$23,MATCH(ROW(A11),jisa調査!$K$2:$K$23,0))),IF(MAX(jisa調査!$K$2:$K$23)&lt;ROW(A11),"",INDEX(jisa調査!B$2:B$23,MATCH(ROW(A11),jisa調査!$K$2:$K$23,0))))</f>
        <v/>
      </c>
      <c r="C17" s="24" t="str">
        <f>IF(MAX(jisa調査!$K$2:$K$23)&lt;ROW(B11),"",INDEX(jisa調査!C$2:C$23,MATCH(ROW(B11),jisa調査!$K$2:$K$23,0)))</f>
        <v/>
      </c>
      <c r="D17" s="24" t="str">
        <f>IF(MAX(jisa調査!$K$2:$K$23)&lt;ROW(C11),"",INDEX(jisa調査!D$2:D$23,MATCH(ROW(C11),jisa調査!$K$2:$K$23,0)))</f>
        <v/>
      </c>
      <c r="E17" s="24" t="str">
        <f>IF(MAX(jisa調査!$K$2:$K$23)&lt;ROW(D11),"",INDEX(jisa調査!E$2:E$23,MATCH(ROW(D11),jisa調査!$K$2:$K$23,0)))</f>
        <v/>
      </c>
    </row>
    <row r="18" spans="1:5" ht="30.75" customHeight="1" x14ac:dyDescent="0.4">
      <c r="A18" s="24" t="str">
        <f>IF(MAX(jisa調査!$K$2:$K$23)&lt;ROW(M12),"",INDEX(jisa調査!K$2:K$23,MATCH(ROW(M12),jisa調査!$K$2:$K$23,0)))</f>
        <v/>
      </c>
      <c r="B18" s="25" t="str">
        <f>HYPERLINK(IF(MAX(jisa調査!$K$2:$K$23)&lt;ROW(A12),"",INDEX(jisa調査!F$2:F$23,MATCH(ROW(A12),jisa調査!$K$2:$K$23,0))),IF(MAX(jisa調査!$K$2:$K$23)&lt;ROW(A12),"",INDEX(jisa調査!B$2:B$23,MATCH(ROW(A12),jisa調査!$K$2:$K$23,0))))</f>
        <v/>
      </c>
      <c r="C18" s="24" t="str">
        <f>IF(MAX(jisa調査!$K$2:$K$23)&lt;ROW(B12),"",INDEX(jisa調査!C$2:C$23,MATCH(ROW(B12),jisa調査!$K$2:$K$23,0)))</f>
        <v/>
      </c>
      <c r="D18" s="24" t="str">
        <f>IF(MAX(jisa調査!$K$2:$K$23)&lt;ROW(C12),"",INDEX(jisa調査!D$2:D$23,MATCH(ROW(C12),jisa調査!$K$2:$K$23,0)))</f>
        <v/>
      </c>
      <c r="E18" s="24" t="str">
        <f>IF(MAX(jisa調査!$K$2:$K$23)&lt;ROW(D12),"",INDEX(jisa調査!E$2:E$23,MATCH(ROW(D12),jisa調査!$K$2:$K$23,0)))</f>
        <v/>
      </c>
    </row>
    <row r="19" spans="1:5" ht="30.75" customHeight="1" x14ac:dyDescent="0.4">
      <c r="A19" s="24" t="str">
        <f>IF(MAX(jisa調査!$K$2:$K$23)&lt;ROW(M13),"",INDEX(jisa調査!K$2:K$23,MATCH(ROW(M13),jisa調査!$K$2:$K$23,0)))</f>
        <v/>
      </c>
      <c r="B19" s="25" t="str">
        <f>HYPERLINK(IF(MAX(jisa調査!$K$2:$K$23)&lt;ROW(A13),"",INDEX(jisa調査!F$2:F$23,MATCH(ROW(A13),jisa調査!$K$2:$K$23,0))),IF(MAX(jisa調査!$K$2:$K$23)&lt;ROW(A13),"",INDEX(jisa調査!B$2:B$23,MATCH(ROW(A13),jisa調査!$K$2:$K$23,0))))</f>
        <v/>
      </c>
      <c r="C19" s="24" t="str">
        <f>IF(MAX(jisa調査!$K$2:$K$23)&lt;ROW(B13),"",INDEX(jisa調査!C$2:C$23,MATCH(ROW(B13),jisa調査!$K$2:$K$23,0)))</f>
        <v/>
      </c>
      <c r="D19" s="24" t="str">
        <f>IF(MAX(jisa調査!$K$2:$K$23)&lt;ROW(C13),"",INDEX(jisa調査!D$2:D$23,MATCH(ROW(C13),jisa調査!$K$2:$K$23,0)))</f>
        <v/>
      </c>
      <c r="E19" s="24" t="str">
        <f>IF(MAX(jisa調査!$K$2:$K$23)&lt;ROW(D13),"",INDEX(jisa調査!E$2:E$23,MATCH(ROW(D13),jisa調査!$K$2:$K$23,0)))</f>
        <v/>
      </c>
    </row>
    <row r="20" spans="1:5" ht="30.75" customHeight="1" x14ac:dyDescent="0.4">
      <c r="A20" s="24" t="str">
        <f>IF(MAX(jisa調査!$K$2:$K$23)&lt;ROW(M14),"",INDEX(jisa調査!K$2:K$23,MATCH(ROW(M14),jisa調査!$K$2:$K$23,0)))</f>
        <v/>
      </c>
      <c r="B20" s="25" t="str">
        <f>HYPERLINK(IF(MAX(jisa調査!$K$2:$K$23)&lt;ROW(A14),"",INDEX(jisa調査!F$2:F$23,MATCH(ROW(A14),jisa調査!$K$2:$K$23,0))),IF(MAX(jisa調査!$K$2:$K$23)&lt;ROW(A14),"",INDEX(jisa調査!B$2:B$23,MATCH(ROW(A14),jisa調査!$K$2:$K$23,0))))</f>
        <v/>
      </c>
      <c r="C20" s="24" t="str">
        <f>IF(MAX(jisa調査!$K$2:$K$23)&lt;ROW(B14),"",INDEX(jisa調査!C$2:C$23,MATCH(ROW(B14),jisa調査!$K$2:$K$23,0)))</f>
        <v/>
      </c>
      <c r="D20" s="24" t="str">
        <f>IF(MAX(jisa調査!$K$2:$K$23)&lt;ROW(C14),"",INDEX(jisa調査!D$2:D$23,MATCH(ROW(C14),jisa調査!$K$2:$K$23,0)))</f>
        <v/>
      </c>
      <c r="E20" s="24" t="str">
        <f>IF(MAX(jisa調査!$K$2:$K$23)&lt;ROW(D14),"",INDEX(jisa調査!E$2:E$23,MATCH(ROW(D14),jisa調査!$K$2:$K$23,0)))</f>
        <v/>
      </c>
    </row>
    <row r="21" spans="1:5" ht="30.75" customHeight="1" x14ac:dyDescent="0.4">
      <c r="A21" s="24" t="str">
        <f>IF(MAX(jisa調査!$K$2:$K$23)&lt;ROW(M15),"",INDEX(jisa調査!K$2:K$23,MATCH(ROW(M15),jisa調査!$K$2:$K$23,0)))</f>
        <v/>
      </c>
      <c r="B21" s="25" t="str">
        <f>HYPERLINK(IF(MAX(jisa調査!$K$2:$K$23)&lt;ROW(A15),"",INDEX(jisa調査!F$2:F$23,MATCH(ROW(A15),jisa調査!$K$2:$K$23,0))),IF(MAX(jisa調査!$K$2:$K$23)&lt;ROW(A15),"",INDEX(jisa調査!B$2:B$23,MATCH(ROW(A15),jisa調査!$K$2:$K$23,0))))</f>
        <v/>
      </c>
      <c r="C21" s="24" t="str">
        <f>IF(MAX(jisa調査!$K$2:$K$23)&lt;ROW(B15),"",INDEX(jisa調査!C$2:C$23,MATCH(ROW(B15),jisa調査!$K$2:$K$23,0)))</f>
        <v/>
      </c>
      <c r="D21" s="24" t="str">
        <f>IF(MAX(jisa調査!$K$2:$K$23)&lt;ROW(C15),"",INDEX(jisa調査!D$2:D$23,MATCH(ROW(C15),jisa調査!$K$2:$K$23,0)))</f>
        <v/>
      </c>
      <c r="E21" s="24" t="str">
        <f>IF(MAX(jisa調査!$K$2:$K$23)&lt;ROW(D15),"",INDEX(jisa調査!E$2:E$23,MATCH(ROW(D15),jisa調査!$K$2:$K$23,0)))</f>
        <v/>
      </c>
    </row>
    <row r="22" spans="1:5" ht="30.75" customHeight="1" x14ac:dyDescent="0.4">
      <c r="A22" s="24" t="str">
        <f>IF(MAX(jisa調査!$K$2:$K$23)&lt;ROW(M16),"",INDEX(jisa調査!K$2:K$23,MATCH(ROW(M16),jisa調査!$K$2:$K$23,0)))</f>
        <v/>
      </c>
      <c r="B22" s="25" t="str">
        <f>HYPERLINK(IF(MAX(jisa調査!$K$2:$K$23)&lt;ROW(A16),"",INDEX(jisa調査!F$2:F$23,MATCH(ROW(A16),jisa調査!$K$2:$K$23,0))),IF(MAX(jisa調査!$K$2:$K$23)&lt;ROW(A16),"",INDEX(jisa調査!B$2:B$23,MATCH(ROW(A16),jisa調査!$K$2:$K$23,0))))</f>
        <v/>
      </c>
      <c r="C22" s="24" t="str">
        <f>IF(MAX(jisa調査!$K$2:$K$23)&lt;ROW(B16),"",INDEX(jisa調査!C$2:C$23,MATCH(ROW(B16),jisa調査!$K$2:$K$23,0)))</f>
        <v/>
      </c>
      <c r="D22" s="24" t="str">
        <f>IF(MAX(jisa調査!$K$2:$K$23)&lt;ROW(C16),"",INDEX(jisa調査!D$2:D$23,MATCH(ROW(C16),jisa調査!$K$2:$K$23,0)))</f>
        <v/>
      </c>
      <c r="E22" s="24" t="str">
        <f>IF(MAX(jisa調査!$K$2:$K$23)&lt;ROW(D16),"",INDEX(jisa調査!E$2:E$23,MATCH(ROW(D16),jisa調査!$K$2:$K$23,0)))</f>
        <v/>
      </c>
    </row>
    <row r="23" spans="1:5" ht="30.75" customHeight="1" x14ac:dyDescent="0.4">
      <c r="A23" s="24" t="str">
        <f>IF(MAX(jisa調査!$K$2:$K$23)&lt;ROW(M17),"",INDEX(jisa調査!K$2:K$23,MATCH(ROW(M17),jisa調査!$K$2:$K$23,0)))</f>
        <v/>
      </c>
      <c r="B23" s="25" t="str">
        <f>HYPERLINK(IF(MAX(jisa調査!$K$2:$K$23)&lt;ROW(A17),"",INDEX(jisa調査!F$2:F$23,MATCH(ROW(A17),jisa調査!$K$2:$K$23,0))),IF(MAX(jisa調査!$K$2:$K$23)&lt;ROW(A17),"",INDEX(jisa調査!B$2:B$23,MATCH(ROW(A17),jisa調査!$K$2:$K$23,0))))</f>
        <v/>
      </c>
      <c r="C23" s="24" t="str">
        <f>IF(MAX(jisa調査!$K$2:$K$23)&lt;ROW(B17),"",INDEX(jisa調査!C$2:C$23,MATCH(ROW(B17),jisa調査!$K$2:$K$23,0)))</f>
        <v/>
      </c>
      <c r="D23" s="24" t="str">
        <f>IF(MAX(jisa調査!$K$2:$K$23)&lt;ROW(C17),"",INDEX(jisa調査!D$2:D$23,MATCH(ROW(C17),jisa調査!$K$2:$K$23,0)))</f>
        <v/>
      </c>
      <c r="E23" s="24" t="str">
        <f>IF(MAX(jisa調査!$K$2:$K$23)&lt;ROW(D17),"",INDEX(jisa調査!E$2:E$23,MATCH(ROW(D17),jisa調査!$K$2:$K$23,0)))</f>
        <v/>
      </c>
    </row>
    <row r="24" spans="1:5" ht="30.75" customHeight="1" x14ac:dyDescent="0.4">
      <c r="A24" s="24" t="str">
        <f>IF(MAX(jisa調査!$K$2:$K$23)&lt;ROW(M18),"",INDEX(jisa調査!K$2:K$23,MATCH(ROW(M18),jisa調査!$K$2:$K$23,0)))</f>
        <v/>
      </c>
      <c r="B24" s="25" t="str">
        <f>HYPERLINK(IF(MAX(jisa調査!$K$2:$K$23)&lt;ROW(A18),"",INDEX(jisa調査!F$2:F$23,MATCH(ROW(A18),jisa調査!$K$2:$K$23,0))),IF(MAX(jisa調査!$K$2:$K$23)&lt;ROW(A18),"",INDEX(jisa調査!B$2:B$23,MATCH(ROW(A18),jisa調査!$K$2:$K$23,0))))</f>
        <v/>
      </c>
      <c r="C24" s="24" t="str">
        <f>IF(MAX(jisa調査!$K$2:$K$23)&lt;ROW(B18),"",INDEX(jisa調査!C$2:C$23,MATCH(ROW(B18),jisa調査!$K$2:$K$23,0)))</f>
        <v/>
      </c>
      <c r="D24" s="24" t="str">
        <f>IF(MAX(jisa調査!$K$2:$K$23)&lt;ROW(C18),"",INDEX(jisa調査!D$2:D$23,MATCH(ROW(C18),jisa調査!$K$2:$K$23,0)))</f>
        <v/>
      </c>
      <c r="E24" s="24" t="str">
        <f>IF(MAX(jisa調査!$K$2:$K$23)&lt;ROW(D18),"",INDEX(jisa調査!E$2:E$23,MATCH(ROW(D18),jisa調査!$K$2:$K$23,0)))</f>
        <v/>
      </c>
    </row>
    <row r="25" spans="1:5" ht="30.75" customHeight="1" x14ac:dyDescent="0.4">
      <c r="A25" s="24" t="str">
        <f>IF(MAX(jisa調査!$K$2:$K$23)&lt;ROW(M19),"",INDEX(jisa調査!K$2:K$23,MATCH(ROW(M19),jisa調査!$K$2:$K$23,0)))</f>
        <v/>
      </c>
      <c r="B25" s="25" t="str">
        <f>HYPERLINK(IF(MAX(jisa調査!$K$2:$K$23)&lt;ROW(A19),"",INDEX(jisa調査!F$2:F$23,MATCH(ROW(A19),jisa調査!$K$2:$K$23,0))),IF(MAX(jisa調査!$K$2:$K$23)&lt;ROW(A19),"",INDEX(jisa調査!B$2:B$23,MATCH(ROW(A19),jisa調査!$K$2:$K$23,0))))</f>
        <v/>
      </c>
      <c r="C25" s="24" t="str">
        <f>IF(MAX(jisa調査!$K$2:$K$23)&lt;ROW(B19),"",INDEX(jisa調査!C$2:C$23,MATCH(ROW(B19),jisa調査!$K$2:$K$23,0)))</f>
        <v/>
      </c>
      <c r="D25" s="24" t="str">
        <f>IF(MAX(jisa調査!$K$2:$K$23)&lt;ROW(C19),"",INDEX(jisa調査!D$2:D$23,MATCH(ROW(C19),jisa調査!$K$2:$K$23,0)))</f>
        <v/>
      </c>
      <c r="E25" s="24" t="str">
        <f>IF(MAX(jisa調査!$K$2:$K$23)&lt;ROW(D19),"",INDEX(jisa調査!E$2:E$23,MATCH(ROW(D19),jisa調査!$K$2:$K$23,0)))</f>
        <v/>
      </c>
    </row>
    <row r="26" spans="1:5" ht="30.75" customHeight="1" x14ac:dyDescent="0.4">
      <c r="A26" s="24" t="str">
        <f>IF(MAX(jisa調査!$K$2:$K$23)&lt;ROW(M20),"",INDEX(jisa調査!K$2:K$23,MATCH(ROW(M20),jisa調査!$K$2:$K$23,0)))</f>
        <v/>
      </c>
      <c r="B26" s="25" t="str">
        <f>HYPERLINK(IF(MAX(jisa調査!$K$2:$K$23)&lt;ROW(A20),"",INDEX(jisa調査!F$2:F$23,MATCH(ROW(A20),jisa調査!$K$2:$K$23,0))),IF(MAX(jisa調査!$K$2:$K$23)&lt;ROW(A20),"",INDEX(jisa調査!B$2:B$23,MATCH(ROW(A20),jisa調査!$K$2:$K$23,0))))</f>
        <v/>
      </c>
      <c r="C26" s="24" t="str">
        <f>IF(MAX(jisa調査!$K$2:$K$23)&lt;ROW(B20),"",INDEX(jisa調査!C$2:C$23,MATCH(ROW(B20),jisa調査!$K$2:$K$23,0)))</f>
        <v/>
      </c>
      <c r="D26" s="24" t="str">
        <f>IF(MAX(jisa調査!$K$2:$K$23)&lt;ROW(C20),"",INDEX(jisa調査!D$2:D$23,MATCH(ROW(C20),jisa調査!$K$2:$K$23,0)))</f>
        <v/>
      </c>
      <c r="E26" s="24" t="str">
        <f>IF(MAX(jisa調査!$K$2:$K$23)&lt;ROW(D20),"",INDEX(jisa調査!E$2:E$23,MATCH(ROW(D20),jisa調査!$K$2:$K$23,0)))</f>
        <v/>
      </c>
    </row>
    <row r="27" spans="1:5" ht="30.75" customHeight="1" x14ac:dyDescent="0.4">
      <c r="A27" s="24" t="str">
        <f>IF(MAX(jisa調査!$K$2:$K$23)&lt;ROW(M21),"",INDEX(jisa調査!K$2:K$23,MATCH(ROW(M21),jisa調査!$K$2:$K$23,0)))</f>
        <v/>
      </c>
      <c r="B27" s="25" t="str">
        <f>HYPERLINK(IF(MAX(jisa調査!$K$2:$K$23)&lt;ROW(A21),"",INDEX(jisa調査!F$2:F$23,MATCH(ROW(A21),jisa調査!$K$2:$K$23,0))),IF(MAX(jisa調査!$K$2:$K$23)&lt;ROW(A21),"",INDEX(jisa調査!B$2:B$23,MATCH(ROW(A21),jisa調査!$K$2:$K$23,0))))</f>
        <v/>
      </c>
      <c r="C27" s="24" t="str">
        <f>IF(MAX(jisa調査!$K$2:$K$23)&lt;ROW(B21),"",INDEX(jisa調査!C$2:C$23,MATCH(ROW(B21),jisa調査!$K$2:$K$23,0)))</f>
        <v/>
      </c>
      <c r="D27" s="24" t="str">
        <f>IF(MAX(jisa調査!$K$2:$K$23)&lt;ROW(C21),"",INDEX(jisa調査!D$2:D$23,MATCH(ROW(C21),jisa調査!$K$2:$K$23,0)))</f>
        <v/>
      </c>
      <c r="E27" s="24" t="str">
        <f>IF(MAX(jisa調査!$K$2:$K$23)&lt;ROW(D21),"",INDEX(jisa調査!E$2:E$23,MATCH(ROW(D21),jisa調査!$K$2:$K$23,0)))</f>
        <v/>
      </c>
    </row>
    <row r="28" spans="1:5" ht="30.75" customHeight="1" x14ac:dyDescent="0.4">
      <c r="A28" s="24" t="str">
        <f>IF(MAX(jisa調査!$K$2:$K$23)&lt;ROW(M22),"",INDEX(jisa調査!K$2:K$23,MATCH(ROW(M22),jisa調査!$K$2:$K$23,0)))</f>
        <v/>
      </c>
      <c r="B28" s="25" t="str">
        <f>HYPERLINK(IF(MAX(jisa調査!$K$2:$K$23)&lt;ROW(A22),"",INDEX(jisa調査!F$2:F$23,MATCH(ROW(A22),jisa調査!$K$2:$K$23,0))),IF(MAX(jisa調査!$K$2:$K$23)&lt;ROW(A22),"",INDEX(jisa調査!B$2:B$23,MATCH(ROW(A22),jisa調査!$K$2:$K$23,0))))</f>
        <v/>
      </c>
      <c r="C28" s="24" t="str">
        <f>IF(MAX(jisa調査!$K$2:$K$23)&lt;ROW(B22),"",INDEX(jisa調査!C$2:C$23,MATCH(ROW(B22),jisa調査!$K$2:$K$23,0)))</f>
        <v/>
      </c>
      <c r="D28" s="24" t="str">
        <f>IF(MAX(jisa調査!$K$2:$K$23)&lt;ROW(C22),"",INDEX(jisa調査!D$2:D$23,MATCH(ROW(C22),jisa調査!$K$2:$K$23,0)))</f>
        <v/>
      </c>
      <c r="E28" s="24" t="str">
        <f>IF(MAX(jisa調査!$K$2:$K$23)&lt;ROW(D22),"",INDEX(jisa調査!E$2:E$23,MATCH(ROW(D22),jisa調査!$K$2:$K$23,0)))</f>
        <v/>
      </c>
    </row>
    <row r="29" spans="1:5" ht="30.75" customHeight="1" x14ac:dyDescent="0.4"/>
  </sheetData>
  <sheetProtection algorithmName="SHA-512" hashValue="aMUtdbTQsmiP6tgvV3gJ7tj81pHjlCO9vTr5tx9eh7qgEG8Ah22jFPnStlF13qG4V7XwNit65xRUWbbQWwAEHw==" saltValue="K7s1+Ko7EbmIsDsQpCGfUg==" spinCount="100000" sheet="1" objects="1" scenarios="1" insertHyperlinks="0" autoFilter="0"/>
  <autoFilter ref="A6:E28" xr:uid="{00000000-0009-0000-0000-000000000000}"/>
  <mergeCells count="1">
    <mergeCell ref="A1:B1"/>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3"/>
  <sheetViews>
    <sheetView workbookViewId="0">
      <pane xSplit="2" ySplit="1" topLeftCell="F2" activePane="bottomRight" state="frozen"/>
      <selection pane="topRight" activeCell="C1" sqref="C1"/>
      <selection pane="bottomLeft" activeCell="A6" sqref="A6"/>
      <selection pane="bottomRight" activeCell="G2" sqref="G2:K23"/>
    </sheetView>
  </sheetViews>
  <sheetFormatPr defaultColWidth="8.88671875" defaultRowHeight="30.25" customHeight="1" x14ac:dyDescent="0.4"/>
  <cols>
    <col min="1" max="1" width="14.21875" style="1" customWidth="1"/>
    <col min="2" max="2" width="54.88671875" style="1" customWidth="1"/>
    <col min="3" max="3" width="11.6640625" style="1" customWidth="1"/>
    <col min="4" max="4" width="14.6640625" style="1" customWidth="1"/>
    <col min="5" max="5" width="13.44140625" style="1" customWidth="1"/>
    <col min="6" max="6" width="29.21875" style="1" customWidth="1"/>
    <col min="7" max="11" width="5.21875" style="1" customWidth="1"/>
    <col min="12" max="16384" width="8.88671875" style="1"/>
  </cols>
  <sheetData>
    <row r="1" spans="1:11" ht="41.3" customHeight="1" x14ac:dyDescent="0.4">
      <c r="A1" s="10" t="s">
        <v>94</v>
      </c>
      <c r="B1" s="8" t="s">
        <v>21</v>
      </c>
      <c r="C1" s="2" t="s">
        <v>39</v>
      </c>
      <c r="D1" s="2" t="s">
        <v>59</v>
      </c>
      <c r="E1" s="2" t="s">
        <v>37</v>
      </c>
      <c r="F1" s="2" t="s">
        <v>22</v>
      </c>
      <c r="G1" s="2" t="s">
        <v>89</v>
      </c>
      <c r="H1" s="2" t="s">
        <v>89</v>
      </c>
      <c r="I1" s="2" t="s">
        <v>89</v>
      </c>
      <c r="J1" s="12" t="s">
        <v>96</v>
      </c>
      <c r="K1" s="12" t="s">
        <v>90</v>
      </c>
    </row>
    <row r="2" spans="1:11" ht="45.7" customHeight="1" x14ac:dyDescent="0.4">
      <c r="A2" s="11" t="s">
        <v>79</v>
      </c>
      <c r="B2" s="9" t="s">
        <v>76</v>
      </c>
      <c r="C2" s="2" t="s">
        <v>54</v>
      </c>
      <c r="D2" s="2" t="s">
        <v>78</v>
      </c>
      <c r="E2" s="2" t="s">
        <v>83</v>
      </c>
      <c r="F2" s="6" t="s">
        <v>77</v>
      </c>
      <c r="G2" s="2">
        <f>IF(jisa調査検索!$B$2&gt;0,COUNTIF($A2,"*"&amp;DBCS(jisa調査検索!$B$2)&amp;"*"),0)+IF(jisa調査検索!$B$2&gt;0,COUNTIF($A2,"*"&amp;ASC(jisa調査検索!$B$2)&amp;"*"),0)</f>
        <v>0</v>
      </c>
      <c r="H2" s="2">
        <f>IF(jisa調査検索!$B$3&gt;0,COUNTIF($A2,"*"&amp;DBCS(jisa調査検索!$B$3)&amp;"*"),0)+IF(jisa調査検索!$B$3&gt;0,COUNTIF($A2,"*"&amp;ASC(jisa調査検索!$B$3)&amp;"*"),0)</f>
        <v>0</v>
      </c>
      <c r="I2" s="2">
        <f>IF(jisa調査検索!$B$4&gt;0,COUNTIF($A2,"*"&amp;DBCS(jisa調査検索!$B$4)&amp;"*"),0)+IF(jisa調査検索!$B$4&gt;0,COUNTIF($A2,"*"&amp;ASC(jisa調査検索!$B$4)&amp;"*"),0)</f>
        <v>0</v>
      </c>
      <c r="J2" s="2">
        <f>IF(COUNTA(jisa調査検索!$B$2:$B$4)=0,0,IF(COUNTIF(G2:I2,"&gt;0")&gt;=COUNTA(jisa調査検索!$B$2:$B$4),1,0))</f>
        <v>0</v>
      </c>
      <c r="K2" s="2" t="str">
        <f>IF(J2&gt;0,COUNTIF($J$2:J2,1),"")</f>
        <v/>
      </c>
    </row>
    <row r="3" spans="1:11" ht="45.7" customHeight="1" x14ac:dyDescent="0.4">
      <c r="A3" s="11" t="s">
        <v>75</v>
      </c>
      <c r="B3" s="8" t="s">
        <v>80</v>
      </c>
      <c r="C3" s="2" t="s">
        <v>28</v>
      </c>
      <c r="D3" s="2" t="s">
        <v>40</v>
      </c>
      <c r="E3" s="2" t="s">
        <v>23</v>
      </c>
      <c r="F3" s="6" t="s">
        <v>11</v>
      </c>
      <c r="G3" s="2">
        <f>IF(jisa調査検索!$B$2&gt;0,COUNTIF($A3,"*"&amp;DBCS(jisa調査検索!$B$2)&amp;"*"),0)+IF(jisa調査検索!$B$2&gt;0,COUNTIF($A3,"*"&amp;ASC(jisa調査検索!$B$2)&amp;"*"),0)</f>
        <v>0</v>
      </c>
      <c r="H3" s="2">
        <f>IF(jisa調査検索!$B$3&gt;0,COUNTIF($A3,"*"&amp;DBCS(jisa調査検索!$B$3)&amp;"*"),0)+IF(jisa調査検索!$B$3&gt;0,COUNTIF($A3,"*"&amp;ASC(jisa調査検索!$B$3)&amp;"*"),0)</f>
        <v>0</v>
      </c>
      <c r="I3" s="2">
        <f>IF(jisa調査検索!$B$4&gt;0,COUNTIF($A3,"*"&amp;DBCS(jisa調査検索!$B$4)&amp;"*"),0)+IF(jisa調査検索!$B$4&gt;0,COUNTIF($A3,"*"&amp;ASC(jisa調査検索!$B$4)&amp;"*"),0)</f>
        <v>0</v>
      </c>
      <c r="J3" s="2">
        <f>IF(COUNTA(jisa調査検索!$B$2:$B$4)=0,0,IF(COUNTIF(G3:I3,"&gt;0")&gt;=COUNTA(jisa調査検索!$B$2:$B$4),1,0))</f>
        <v>0</v>
      </c>
      <c r="K3" s="2" t="str">
        <f>IF(J3&gt;0,COUNTIF($J$2:J3,1),"")</f>
        <v/>
      </c>
    </row>
    <row r="4" spans="1:11" ht="45.7" customHeight="1" x14ac:dyDescent="0.4">
      <c r="A4" s="11" t="s">
        <v>53</v>
      </c>
      <c r="B4" s="8" t="s">
        <v>61</v>
      </c>
      <c r="C4" s="2" t="s">
        <v>54</v>
      </c>
      <c r="D4" s="2" t="s">
        <v>41</v>
      </c>
      <c r="E4" s="5" t="s">
        <v>93</v>
      </c>
      <c r="F4" s="6" t="s">
        <v>45</v>
      </c>
      <c r="G4" s="2">
        <f>IF(jisa調査検索!$B$2&gt;0,COUNTIF($A4,"*"&amp;DBCS(jisa調査検索!$B$2)&amp;"*"),0)+IF(jisa調査検索!$B$2&gt;0,COUNTIF($A4,"*"&amp;ASC(jisa調査検索!$B$2)&amp;"*"),0)</f>
        <v>0</v>
      </c>
      <c r="H4" s="2">
        <f>IF(jisa調査検索!$B$3&gt;0,COUNTIF($A4,"*"&amp;DBCS(jisa調査検索!$B$3)&amp;"*"),0)+IF(jisa調査検索!$B$3&gt;0,COUNTIF($A4,"*"&amp;ASC(jisa調査検索!$B$3)&amp;"*"),0)</f>
        <v>0</v>
      </c>
      <c r="I4" s="2">
        <f>IF(jisa調査検索!$B$4&gt;0,COUNTIF($A4,"*"&amp;DBCS(jisa調査検索!$B$4)&amp;"*"),0)+IF(jisa調査検索!$B$4&gt;0,COUNTIF($A4,"*"&amp;ASC(jisa調査検索!$B$4)&amp;"*"),0)</f>
        <v>0</v>
      </c>
      <c r="J4" s="2">
        <f>IF(COUNTA(jisa調査検索!$B$2:$B$4)=0,0,IF(COUNTIF(G4:I4,"&gt;0")&gt;=COUNTA(jisa調査検索!$B$2:$B$4),1,0))</f>
        <v>0</v>
      </c>
      <c r="K4" s="2" t="str">
        <f>IF(J4&gt;0,COUNTIF($J$2:J4,1),"")</f>
        <v/>
      </c>
    </row>
    <row r="5" spans="1:11" ht="45.7" customHeight="1" x14ac:dyDescent="0.4">
      <c r="A5" s="11" t="s">
        <v>98</v>
      </c>
      <c r="B5" s="8" t="s">
        <v>64</v>
      </c>
      <c r="C5" s="2" t="s">
        <v>28</v>
      </c>
      <c r="D5" s="2" t="s">
        <v>42</v>
      </c>
      <c r="E5" s="2" t="s">
        <v>38</v>
      </c>
      <c r="F5" s="6" t="s">
        <v>12</v>
      </c>
      <c r="G5" s="2">
        <f>IF(jisa調査検索!$B$2&gt;0,COUNTIF($A5,"*"&amp;DBCS(jisa調査検索!$B$2)&amp;"*"),0)+IF(jisa調査検索!$B$2&gt;0,COUNTIF($A5,"*"&amp;ASC(jisa調査検索!$B$2)&amp;"*"),0)</f>
        <v>0</v>
      </c>
      <c r="H5" s="2">
        <f>IF(jisa調査検索!$B$3&gt;0,COUNTIF($A5,"*"&amp;DBCS(jisa調査検索!$B$3)&amp;"*"),0)+IF(jisa調査検索!$B$3&gt;0,COUNTIF($A5,"*"&amp;ASC(jisa調査検索!$B$3)&amp;"*"),0)</f>
        <v>0</v>
      </c>
      <c r="I5" s="2">
        <f>IF(jisa調査検索!$B$4&gt;0,COUNTIF($A5,"*"&amp;DBCS(jisa調査検索!$B$4)&amp;"*"),0)+IF(jisa調査検索!$B$4&gt;0,COUNTIF($A5,"*"&amp;ASC(jisa調査検索!$B$4)&amp;"*"),0)</f>
        <v>0</v>
      </c>
      <c r="J5" s="2">
        <f>IF(COUNTA(jisa調査検索!$B$2:$B$4)=0,0,IF(COUNTIF(G5:I5,"&gt;0")&gt;=COUNTA(jisa調査検索!$B$2:$B$4),1,0))</f>
        <v>0</v>
      </c>
      <c r="K5" s="2" t="str">
        <f>IF(J5&gt;0,COUNTIF($J$2:J5,1),"")</f>
        <v/>
      </c>
    </row>
    <row r="6" spans="1:11" ht="45.7" customHeight="1" x14ac:dyDescent="0.4">
      <c r="A6" s="11" t="s">
        <v>99</v>
      </c>
      <c r="B6" s="8" t="s">
        <v>63</v>
      </c>
      <c r="C6" s="2" t="s">
        <v>27</v>
      </c>
      <c r="D6" s="2" t="s">
        <v>43</v>
      </c>
      <c r="E6" s="2" t="s">
        <v>24</v>
      </c>
      <c r="F6" s="7" t="s">
        <v>73</v>
      </c>
      <c r="G6" s="2">
        <f>IF(jisa調査検索!$B$2&gt;0,COUNTIF($A6,"*"&amp;DBCS(jisa調査検索!$B$2)&amp;"*"),0)+IF(jisa調査検索!$B$2&gt;0,COUNTIF($A6,"*"&amp;ASC(jisa調査検索!$B$2)&amp;"*"),0)</f>
        <v>0</v>
      </c>
      <c r="H6" s="2">
        <f>IF(jisa調査検索!$B$3&gt;0,COUNTIF($A6,"*"&amp;DBCS(jisa調査検索!$B$3)&amp;"*"),0)+IF(jisa調査検索!$B$3&gt;0,COUNTIF($A6,"*"&amp;ASC(jisa調査検索!$B$3)&amp;"*"),0)</f>
        <v>0</v>
      </c>
      <c r="I6" s="2">
        <f>IF(jisa調査検索!$B$4&gt;0,COUNTIF($A6,"*"&amp;DBCS(jisa調査検索!$B$4)&amp;"*"),0)+IF(jisa調査検索!$B$4&gt;0,COUNTIF($A6,"*"&amp;ASC(jisa調査検索!$B$4)&amp;"*"),0)</f>
        <v>0</v>
      </c>
      <c r="J6" s="2">
        <f>IF(COUNTA(jisa調査検索!$B$2:$B$4)=0,0,IF(COUNTIF(G6:I6,"&gt;0")&gt;=COUNTA(jisa調査検索!$B$2:$B$4),1,0))</f>
        <v>0</v>
      </c>
      <c r="K6" s="2" t="str">
        <f>IF(J6&gt;0,COUNTIF($J$2:J6,1),"")</f>
        <v/>
      </c>
    </row>
    <row r="7" spans="1:11" ht="45.7" customHeight="1" x14ac:dyDescent="0.4">
      <c r="A7" s="11" t="s">
        <v>60</v>
      </c>
      <c r="B7" s="8" t="s">
        <v>62</v>
      </c>
      <c r="C7" s="2" t="s">
        <v>58</v>
      </c>
      <c r="D7" s="2" t="s">
        <v>48</v>
      </c>
      <c r="E7" s="5" t="s">
        <v>93</v>
      </c>
      <c r="F7" s="6" t="s">
        <v>47</v>
      </c>
      <c r="G7" s="2">
        <f>IF(jisa調査検索!$B$2&gt;0,COUNTIF($A7,"*"&amp;DBCS(jisa調査検索!$B$2)&amp;"*"),0)+IF(jisa調査検索!$B$2&gt;0,COUNTIF($A7,"*"&amp;ASC(jisa調査検索!$B$2)&amp;"*"),0)</f>
        <v>0</v>
      </c>
      <c r="H7" s="2">
        <f>IF(jisa調査検索!$B$3&gt;0,COUNTIF($A7,"*"&amp;DBCS(jisa調査検索!$B$3)&amp;"*"),0)+IF(jisa調査検索!$B$3&gt;0,COUNTIF($A7,"*"&amp;ASC(jisa調査検索!$B$3)&amp;"*"),0)</f>
        <v>0</v>
      </c>
      <c r="I7" s="2">
        <f>IF(jisa調査検索!$B$4&gt;0,COUNTIF($A7,"*"&amp;DBCS(jisa調査検索!$B$4)&amp;"*"),0)+IF(jisa調査検索!$B$4&gt;0,COUNTIF($A7,"*"&amp;ASC(jisa調査検索!$B$4)&amp;"*"),0)</f>
        <v>0</v>
      </c>
      <c r="J7" s="2">
        <f>IF(COUNTA(jisa調査検索!$B$2:$B$4)=0,0,IF(COUNTIF(G7:I7,"&gt;0")&gt;=COUNTA(jisa調査検索!$B$2:$B$4),1,0))</f>
        <v>0</v>
      </c>
      <c r="K7" s="2" t="str">
        <f>IF(J7&gt;0,COUNTIF($J$2:J7,1),"")</f>
        <v/>
      </c>
    </row>
    <row r="8" spans="1:11" ht="45.7" customHeight="1" x14ac:dyDescent="0.4">
      <c r="A8" s="11" t="s">
        <v>98</v>
      </c>
      <c r="B8" s="8" t="s">
        <v>71</v>
      </c>
      <c r="C8" s="2" t="s">
        <v>6</v>
      </c>
      <c r="D8" s="2" t="s">
        <v>49</v>
      </c>
      <c r="E8" s="2" t="s">
        <v>38</v>
      </c>
      <c r="F8" s="7" t="s">
        <v>72</v>
      </c>
      <c r="G8" s="2">
        <f>IF(jisa調査検索!$B$2&gt;0,COUNTIF($A8,"*"&amp;DBCS(jisa調査検索!$B$2)&amp;"*"),0)+IF(jisa調査検索!$B$2&gt;0,COUNTIF($A8,"*"&amp;ASC(jisa調査検索!$B$2)&amp;"*"),0)</f>
        <v>0</v>
      </c>
      <c r="H8" s="2">
        <f>IF(jisa調査検索!$B$3&gt;0,COUNTIF($A8,"*"&amp;DBCS(jisa調査検索!$B$3)&amp;"*"),0)+IF(jisa調査検索!$B$3&gt;0,COUNTIF($A8,"*"&amp;ASC(jisa調査検索!$B$3)&amp;"*"),0)</f>
        <v>0</v>
      </c>
      <c r="I8" s="2">
        <f>IF(jisa調査検索!$B$4&gt;0,COUNTIF($A8,"*"&amp;DBCS(jisa調査検索!$B$4)&amp;"*"),0)+IF(jisa調査検索!$B$4&gt;0,COUNTIF($A8,"*"&amp;ASC(jisa調査検索!$B$4)&amp;"*"),0)</f>
        <v>0</v>
      </c>
      <c r="J8" s="2">
        <f>IF(COUNTA(jisa調査検索!$B$2:$B$4)=0,0,IF(COUNTIF(G8:I8,"&gt;0")&gt;=COUNTA(jisa調査検索!$B$2:$B$4),1,0))</f>
        <v>0</v>
      </c>
      <c r="K8" s="2" t="str">
        <f>IF(J8&gt;0,COUNTIF($J$2:J8,1),"")</f>
        <v/>
      </c>
    </row>
    <row r="9" spans="1:11" ht="45.7" customHeight="1" x14ac:dyDescent="0.4">
      <c r="A9" s="11" t="s">
        <v>99</v>
      </c>
      <c r="B9" s="8" t="s">
        <v>70</v>
      </c>
      <c r="C9" s="2" t="s">
        <v>34</v>
      </c>
      <c r="D9" s="2" t="s">
        <v>50</v>
      </c>
      <c r="E9" s="2" t="s">
        <v>24</v>
      </c>
      <c r="F9" s="7" t="s">
        <v>74</v>
      </c>
      <c r="G9" s="2">
        <f>IF(jisa調査検索!$B$2&gt;0,COUNTIF($A9,"*"&amp;DBCS(jisa調査検索!$B$2)&amp;"*"),0)+IF(jisa調査検索!$B$2&gt;0,COUNTIF($A9,"*"&amp;ASC(jisa調査検索!$B$2)&amp;"*"),0)</f>
        <v>0</v>
      </c>
      <c r="H9" s="2">
        <f>IF(jisa調査検索!$B$3&gt;0,COUNTIF($A9,"*"&amp;DBCS(jisa調査検索!$B$3)&amp;"*"),0)+IF(jisa調査検索!$B$3&gt;0,COUNTIF($A9,"*"&amp;ASC(jisa調査検索!$B$3)&amp;"*"),0)</f>
        <v>0</v>
      </c>
      <c r="I9" s="2">
        <f>IF(jisa調査検索!$B$4&gt;0,COUNTIF($A9,"*"&amp;DBCS(jisa調査検索!$B$4)&amp;"*"),0)+IF(jisa調査検索!$B$4&gt;0,COUNTIF($A9,"*"&amp;ASC(jisa調査検索!$B$4)&amp;"*"),0)</f>
        <v>0</v>
      </c>
      <c r="J9" s="2">
        <f>IF(COUNTA(jisa調査検索!$B$2:$B$4)=0,0,IF(COUNTIF(G9:I9,"&gt;0")&gt;=COUNTA(jisa調査検索!$B$2:$B$4),1,0))</f>
        <v>0</v>
      </c>
      <c r="K9" s="2" t="str">
        <f>IF(J9&gt;0,COUNTIF($J$2:J9,1),"")</f>
        <v/>
      </c>
    </row>
    <row r="10" spans="1:11" ht="45.7" customHeight="1" x14ac:dyDescent="0.4">
      <c r="A10" s="11" t="s">
        <v>95</v>
      </c>
      <c r="B10" s="9" t="s">
        <v>15</v>
      </c>
      <c r="C10" s="3" t="s">
        <v>8</v>
      </c>
      <c r="D10" s="2" t="s">
        <v>44</v>
      </c>
      <c r="E10" s="2" t="s">
        <v>38</v>
      </c>
      <c r="F10" s="6" t="s">
        <v>16</v>
      </c>
      <c r="G10" s="2">
        <f>IF(jisa調査検索!$B$2&gt;0,COUNTIF($A10,"*"&amp;DBCS(jisa調査検索!$B$2)&amp;"*"),0)+IF(jisa調査検索!$B$2&gt;0,COUNTIF($A10,"*"&amp;ASC(jisa調査検索!$B$2)&amp;"*"),0)</f>
        <v>0</v>
      </c>
      <c r="H10" s="2">
        <f>IF(jisa調査検索!$B$3&gt;0,COUNTIF($A10,"*"&amp;DBCS(jisa調査検索!$B$3)&amp;"*"),0)+IF(jisa調査検索!$B$3&gt;0,COUNTIF($A10,"*"&amp;ASC(jisa調査検索!$B$3)&amp;"*"),0)</f>
        <v>0</v>
      </c>
      <c r="I10" s="2">
        <f>IF(jisa調査検索!$B$4&gt;0,COUNTIF($A10,"*"&amp;DBCS(jisa調査検索!$B$4)&amp;"*"),0)+IF(jisa調査検索!$B$4&gt;0,COUNTIF($A10,"*"&amp;ASC(jisa調査検索!$B$4)&amp;"*"),0)</f>
        <v>0</v>
      </c>
      <c r="J10" s="2">
        <f>IF(COUNTA(jisa調査検索!$B$2:$B$4)=0,0,IF(COUNTIF(G10:I10,"&gt;0")&gt;=COUNTA(jisa調査検索!$B$2:$B$4),1,0))</f>
        <v>0</v>
      </c>
      <c r="K10" s="2" t="str">
        <f>IF(J10&gt;0,COUNTIF($J$2:J10,1),"")</f>
        <v/>
      </c>
    </row>
    <row r="11" spans="1:11" ht="45.7" customHeight="1" x14ac:dyDescent="0.4">
      <c r="A11" s="11" t="s">
        <v>84</v>
      </c>
      <c r="B11" s="9" t="s">
        <v>82</v>
      </c>
      <c r="C11" s="2" t="s">
        <v>54</v>
      </c>
      <c r="D11" s="2" t="s">
        <v>81</v>
      </c>
      <c r="E11" s="2" t="s">
        <v>23</v>
      </c>
      <c r="F11" s="6" t="s">
        <v>85</v>
      </c>
      <c r="G11" s="2">
        <f>IF(jisa調査検索!$B$2&gt;0,COUNTIF($A11,"*"&amp;DBCS(jisa調査検索!$B$2)&amp;"*"),0)+IF(jisa調査検索!$B$2&gt;0,COUNTIF($A11,"*"&amp;ASC(jisa調査検索!$B$2)&amp;"*"),0)</f>
        <v>0</v>
      </c>
      <c r="H11" s="2">
        <f>IF(jisa調査検索!$B$3&gt;0,COUNTIF($A11,"*"&amp;DBCS(jisa調査検索!$B$3)&amp;"*"),0)+IF(jisa調査検索!$B$3&gt;0,COUNTIF($A11,"*"&amp;ASC(jisa調査検索!$B$3)&amp;"*"),0)</f>
        <v>0</v>
      </c>
      <c r="I11" s="2">
        <f>IF(jisa調査検索!$B$4&gt;0,COUNTIF($A11,"*"&amp;DBCS(jisa調査検索!$B$4)&amp;"*"),0)+IF(jisa調査検索!$B$4&gt;0,COUNTIF($A11,"*"&amp;ASC(jisa調査検索!$B$4)&amp;"*"),0)</f>
        <v>0</v>
      </c>
      <c r="J11" s="2">
        <f>IF(COUNTA(jisa調査検索!$B$2:$B$4)=0,0,IF(COUNTIF(G11:I11,"&gt;0")&gt;=COUNTA(jisa調査検索!$B$2:$B$4),1,0))</f>
        <v>0</v>
      </c>
      <c r="K11" s="2" t="str">
        <f>IF(J11&gt;0,COUNTIF($J$2:J11,1),"")</f>
        <v/>
      </c>
    </row>
    <row r="12" spans="1:11" ht="45.7" customHeight="1" x14ac:dyDescent="0.4">
      <c r="A12" s="11" t="s">
        <v>53</v>
      </c>
      <c r="B12" s="9" t="s">
        <v>86</v>
      </c>
      <c r="C12" s="2" t="s">
        <v>54</v>
      </c>
      <c r="D12" s="2" t="s">
        <v>81</v>
      </c>
      <c r="E12" s="2" t="s">
        <v>23</v>
      </c>
      <c r="F12" s="6" t="s">
        <v>85</v>
      </c>
      <c r="G12" s="2">
        <f>IF(jisa調査検索!$B$2&gt;0,COUNTIF($A12,"*"&amp;DBCS(jisa調査検索!$B$2)&amp;"*"),0)+IF(jisa調査検索!$B$2&gt;0,COUNTIF($A12,"*"&amp;ASC(jisa調査検索!$B$2)&amp;"*"),0)</f>
        <v>0</v>
      </c>
      <c r="H12" s="2">
        <f>IF(jisa調査検索!$B$3&gt;0,COUNTIF($A12,"*"&amp;DBCS(jisa調査検索!$B$3)&amp;"*"),0)+IF(jisa調査検索!$B$3&gt;0,COUNTIF($A12,"*"&amp;ASC(jisa調査検索!$B$3)&amp;"*"),0)</f>
        <v>0</v>
      </c>
      <c r="I12" s="2">
        <f>IF(jisa調査検索!$B$4&gt;0,COUNTIF($A12,"*"&amp;DBCS(jisa調査検索!$B$4)&amp;"*"),0)+IF(jisa調査検索!$B$4&gt;0,COUNTIF($A12,"*"&amp;ASC(jisa調査検索!$B$4)&amp;"*"),0)</f>
        <v>0</v>
      </c>
      <c r="J12" s="2">
        <f>IF(COUNTA(jisa調査検索!$B$2:$B$4)=0,0,IF(COUNTIF(G12:I12,"&gt;0")&gt;=COUNTA(jisa調査検索!$B$2:$B$4),1,0))</f>
        <v>0</v>
      </c>
      <c r="K12" s="2" t="str">
        <f>IF(J12&gt;0,COUNTIF($J$2:J12,1),"")</f>
        <v/>
      </c>
    </row>
    <row r="13" spans="1:11" ht="45.7" customHeight="1" x14ac:dyDescent="0.4">
      <c r="A13" s="11" t="s">
        <v>84</v>
      </c>
      <c r="B13" s="9" t="s">
        <v>87</v>
      </c>
      <c r="C13" s="2" t="s">
        <v>54</v>
      </c>
      <c r="D13" s="2" t="s">
        <v>81</v>
      </c>
      <c r="E13" s="2" t="s">
        <v>23</v>
      </c>
      <c r="F13" s="6" t="s">
        <v>85</v>
      </c>
      <c r="G13" s="2">
        <f>IF(jisa調査検索!$B$2&gt;0,COUNTIF($A13,"*"&amp;DBCS(jisa調査検索!$B$2)&amp;"*"),0)+IF(jisa調査検索!$B$2&gt;0,COUNTIF($A13,"*"&amp;ASC(jisa調査検索!$B$2)&amp;"*"),0)</f>
        <v>0</v>
      </c>
      <c r="H13" s="2">
        <f>IF(jisa調査検索!$B$3&gt;0,COUNTIF($A13,"*"&amp;DBCS(jisa調査検索!$B$3)&amp;"*"),0)+IF(jisa調査検索!$B$3&gt;0,COUNTIF($A13,"*"&amp;ASC(jisa調査検索!$B$3)&amp;"*"),0)</f>
        <v>0</v>
      </c>
      <c r="I13" s="2">
        <f>IF(jisa調査検索!$B$4&gt;0,COUNTIF($A13,"*"&amp;DBCS(jisa調査検索!$B$4)&amp;"*"),0)+IF(jisa調査検索!$B$4&gt;0,COUNTIF($A13,"*"&amp;ASC(jisa調査検索!$B$4)&amp;"*"),0)</f>
        <v>0</v>
      </c>
      <c r="J13" s="2">
        <f>IF(COUNTA(jisa調査検索!$B$2:$B$4)=0,0,IF(COUNTIF(G13:I13,"&gt;0")&gt;=COUNTA(jisa調査検索!$B$2:$B$4),1,0))</f>
        <v>0</v>
      </c>
      <c r="K13" s="2" t="str">
        <f>IF(J13&gt;0,COUNTIF($J$2:J13,1),"")</f>
        <v/>
      </c>
    </row>
    <row r="14" spans="1:11" ht="45.7" customHeight="1" x14ac:dyDescent="0.4">
      <c r="A14" s="11" t="s">
        <v>69</v>
      </c>
      <c r="B14" s="8" t="s">
        <v>46</v>
      </c>
      <c r="C14" s="2" t="s">
        <v>27</v>
      </c>
      <c r="D14" s="2" t="s">
        <v>35</v>
      </c>
      <c r="E14" s="2" t="s">
        <v>23</v>
      </c>
      <c r="F14" s="6" t="s">
        <v>77</v>
      </c>
      <c r="G14" s="2">
        <f>IF(jisa調査検索!$B$2&gt;0,COUNTIF($A14,"*"&amp;DBCS(jisa調査検索!$B$2)&amp;"*"),0)+IF(jisa調査検索!$B$2&gt;0,COUNTIF($A14,"*"&amp;ASC(jisa調査検索!$B$2)&amp;"*"),0)</f>
        <v>0</v>
      </c>
      <c r="H14" s="2">
        <f>IF(jisa調査検索!$B$3&gt;0,COUNTIF($A14,"*"&amp;DBCS(jisa調査検索!$B$3)&amp;"*"),0)+IF(jisa調査検索!$B$3&gt;0,COUNTIF($A14,"*"&amp;ASC(jisa調査検索!$B$3)&amp;"*"),0)</f>
        <v>0</v>
      </c>
      <c r="I14" s="2">
        <f>IF(jisa調査検索!$B$4&gt;0,COUNTIF($A14,"*"&amp;DBCS(jisa調査検索!$B$4)&amp;"*"),0)+IF(jisa調査検索!$B$4&gt;0,COUNTIF($A14,"*"&amp;ASC(jisa調査検索!$B$4)&amp;"*"),0)</f>
        <v>0</v>
      </c>
      <c r="J14" s="2">
        <f>IF(COUNTA(jisa調査検索!$B$2:$B$4)=0,0,IF(COUNTIF(G14:I14,"&gt;0")&gt;=COUNTA(jisa調査検索!$B$2:$B$4),1,0))</f>
        <v>0</v>
      </c>
      <c r="K14" s="2" t="str">
        <f>IF(J14&gt;0,COUNTIF($J$2:J14,1),"")</f>
        <v/>
      </c>
    </row>
    <row r="15" spans="1:11" ht="45.7" customHeight="1" x14ac:dyDescent="0.4">
      <c r="A15" s="11" t="s">
        <v>55</v>
      </c>
      <c r="B15" s="8" t="s">
        <v>4</v>
      </c>
      <c r="C15" s="3" t="s">
        <v>5</v>
      </c>
      <c r="D15" s="2" t="s">
        <v>30</v>
      </c>
      <c r="E15" s="2" t="s">
        <v>23</v>
      </c>
      <c r="F15" s="6" t="s">
        <v>9</v>
      </c>
      <c r="G15" s="2">
        <f>IF(jisa調査検索!$B$2&gt;0,COUNTIF($A15,"*"&amp;DBCS(jisa調査検索!$B$2)&amp;"*"),0)+IF(jisa調査検索!$B$2&gt;0,COUNTIF($A15,"*"&amp;ASC(jisa調査検索!$B$2)&amp;"*"),0)</f>
        <v>0</v>
      </c>
      <c r="H15" s="2">
        <f>IF(jisa調査検索!$B$3&gt;0,COUNTIF($A15,"*"&amp;DBCS(jisa調査検索!$B$3)&amp;"*"),0)+IF(jisa調査検索!$B$3&gt;0,COUNTIF($A15,"*"&amp;ASC(jisa調査検索!$B$3)&amp;"*"),0)</f>
        <v>0</v>
      </c>
      <c r="I15" s="2">
        <f>IF(jisa調査検索!$B$4&gt;0,COUNTIF($A15,"*"&amp;DBCS(jisa調査検索!$B$4)&amp;"*"),0)+IF(jisa調査検索!$B$4&gt;0,COUNTIF($A15,"*"&amp;ASC(jisa調査検索!$B$4)&amp;"*"),0)</f>
        <v>0</v>
      </c>
      <c r="J15" s="2">
        <f>IF(COUNTA(jisa調査検索!$B$2:$B$4)=0,0,IF(COUNTIF(G15:I15,"&gt;0")&gt;=COUNTA(jisa調査検索!$B$2:$B$4),1,0))</f>
        <v>0</v>
      </c>
      <c r="K15" s="2" t="str">
        <f>IF(J15&gt;0,COUNTIF($J$2:J15,1),"")</f>
        <v/>
      </c>
    </row>
    <row r="16" spans="1:11" ht="45.7" customHeight="1" x14ac:dyDescent="0.4">
      <c r="A16" s="11" t="s">
        <v>56</v>
      </c>
      <c r="B16" s="8" t="s">
        <v>18</v>
      </c>
      <c r="C16" s="2" t="s">
        <v>8</v>
      </c>
      <c r="D16" s="2" t="s">
        <v>29</v>
      </c>
      <c r="E16" s="2" t="s">
        <v>23</v>
      </c>
      <c r="F16" s="6" t="s">
        <v>7</v>
      </c>
      <c r="G16" s="2">
        <f>IF(jisa調査検索!$B$2&gt;0,COUNTIF($A16,"*"&amp;DBCS(jisa調査検索!$B$2)&amp;"*"),0)+IF(jisa調査検索!$B$2&gt;0,COUNTIF($A16,"*"&amp;ASC(jisa調査検索!$B$2)&amp;"*"),0)</f>
        <v>0</v>
      </c>
      <c r="H16" s="2">
        <f>IF(jisa調査検索!$B$3&gt;0,COUNTIF($A16,"*"&amp;DBCS(jisa調査検索!$B$3)&amp;"*"),0)+IF(jisa調査検索!$B$3&gt;0,COUNTIF($A16,"*"&amp;ASC(jisa調査検索!$B$3)&amp;"*"),0)</f>
        <v>0</v>
      </c>
      <c r="I16" s="2">
        <f>IF(jisa調査検索!$B$4&gt;0,COUNTIF($A16,"*"&amp;DBCS(jisa調査検索!$B$4)&amp;"*"),0)+IF(jisa調査検索!$B$4&gt;0,COUNTIF($A16,"*"&amp;ASC(jisa調査検索!$B$4)&amp;"*"),0)</f>
        <v>0</v>
      </c>
      <c r="J16" s="2">
        <f>IF(COUNTA(jisa調査検索!$B$2:$B$4)=0,0,IF(COUNTIF(G16:I16,"&gt;0")&gt;=COUNTA(jisa調査検索!$B$2:$B$4),1,0))</f>
        <v>0</v>
      </c>
      <c r="K16" s="2" t="str">
        <f>IF(J16&gt;0,COUNTIF($J$2:J16,1),"")</f>
        <v/>
      </c>
    </row>
    <row r="17" spans="1:11" ht="45.7" customHeight="1" x14ac:dyDescent="0.4">
      <c r="A17" s="11" t="s">
        <v>57</v>
      </c>
      <c r="B17" s="8" t="s">
        <v>19</v>
      </c>
      <c r="C17" s="2" t="s">
        <v>8</v>
      </c>
      <c r="D17" s="2" t="s">
        <v>29</v>
      </c>
      <c r="E17" s="2" t="s">
        <v>23</v>
      </c>
      <c r="F17" s="6" t="s">
        <v>7</v>
      </c>
      <c r="G17" s="2">
        <f>IF(jisa調査検索!$B$2&gt;0,COUNTIF($A17,"*"&amp;DBCS(jisa調査検索!$B$2)&amp;"*"),0)+IF(jisa調査検索!$B$2&gt;0,COUNTIF($A17,"*"&amp;ASC(jisa調査検索!$B$2)&amp;"*"),0)</f>
        <v>0</v>
      </c>
      <c r="H17" s="2">
        <f>IF(jisa調査検索!$B$3&gt;0,COUNTIF($A17,"*"&amp;DBCS(jisa調査検索!$B$3)&amp;"*"),0)+IF(jisa調査検索!$B$3&gt;0,COUNTIF($A17,"*"&amp;ASC(jisa調査検索!$B$3)&amp;"*"),0)</f>
        <v>0</v>
      </c>
      <c r="I17" s="2">
        <f>IF(jisa調査検索!$B$4&gt;0,COUNTIF($A17,"*"&amp;DBCS(jisa調査検索!$B$4)&amp;"*"),0)+IF(jisa調査検索!$B$4&gt;0,COUNTIF($A17,"*"&amp;ASC(jisa調査検索!$B$4)&amp;"*"),0)</f>
        <v>0</v>
      </c>
      <c r="J17" s="2">
        <f>IF(COUNTA(jisa調査検索!$B$2:$B$4)=0,0,IF(COUNTIF(G17:I17,"&gt;0")&gt;=COUNTA(jisa調査検索!$B$2:$B$4),1,0))</f>
        <v>0</v>
      </c>
      <c r="K17" s="2" t="str">
        <f>IF(J17&gt;0,COUNTIF($J$2:J17,1),"")</f>
        <v/>
      </c>
    </row>
    <row r="18" spans="1:11" ht="45.7" customHeight="1" x14ac:dyDescent="0.4">
      <c r="A18" s="11" t="s">
        <v>67</v>
      </c>
      <c r="B18" s="8" t="s">
        <v>20</v>
      </c>
      <c r="C18" s="4" t="s">
        <v>6</v>
      </c>
      <c r="D18" s="2" t="s">
        <v>29</v>
      </c>
      <c r="E18" s="2" t="s">
        <v>23</v>
      </c>
      <c r="F18" s="6" t="s">
        <v>7</v>
      </c>
      <c r="G18" s="2">
        <f>IF(jisa調査検索!$B$2&gt;0,COUNTIF($A18,"*"&amp;DBCS(jisa調査検索!$B$2)&amp;"*"),0)+IF(jisa調査検索!$B$2&gt;0,COUNTIF($A18,"*"&amp;ASC(jisa調査検索!$B$2)&amp;"*"),0)</f>
        <v>0</v>
      </c>
      <c r="H18" s="2">
        <f>IF(jisa調査検索!$B$3&gt;0,COUNTIF($A18,"*"&amp;DBCS(jisa調査検索!$B$3)&amp;"*"),0)+IF(jisa調査検索!$B$3&gt;0,COUNTIF($A18,"*"&amp;ASC(jisa調査検索!$B$3)&amp;"*"),0)</f>
        <v>0</v>
      </c>
      <c r="I18" s="2">
        <f>IF(jisa調査検索!$B$4&gt;0,COUNTIF($A18,"*"&amp;DBCS(jisa調査検索!$B$4)&amp;"*"),0)+IF(jisa調査検索!$B$4&gt;0,COUNTIF($A18,"*"&amp;ASC(jisa調査検索!$B$4)&amp;"*"),0)</f>
        <v>0</v>
      </c>
      <c r="J18" s="2">
        <f>IF(COUNTA(jisa調査検索!$B$2:$B$4)=0,0,IF(COUNTIF(G18:I18,"&gt;0")&gt;=COUNTA(jisa調査検索!$B$2:$B$4),1,0))</f>
        <v>0</v>
      </c>
      <c r="K18" s="2" t="str">
        <f>IF(J18&gt;0,COUNTIF($J$2:J18,1),"")</f>
        <v/>
      </c>
    </row>
    <row r="19" spans="1:11" ht="45.7" customHeight="1" x14ac:dyDescent="0.4">
      <c r="A19" s="11" t="s">
        <v>69</v>
      </c>
      <c r="B19" s="8" t="s">
        <v>97</v>
      </c>
      <c r="C19" s="2" t="s">
        <v>34</v>
      </c>
      <c r="D19" s="2" t="s">
        <v>33</v>
      </c>
      <c r="E19" s="2" t="s">
        <v>23</v>
      </c>
      <c r="F19" s="6" t="s">
        <v>9</v>
      </c>
      <c r="G19" s="2">
        <f>IF(jisa調査検索!$B$2&gt;0,COUNTIF($A19,"*"&amp;DBCS(jisa調査検索!$B$2)&amp;"*"),0)+IF(jisa調査検索!$B$2&gt;0,COUNTIF($A19,"*"&amp;ASC(jisa調査検索!$B$2)&amp;"*"),0)</f>
        <v>0</v>
      </c>
      <c r="H19" s="2">
        <f>IF(jisa調査検索!$B$3&gt;0,COUNTIF($A19,"*"&amp;DBCS(jisa調査検索!$B$3)&amp;"*"),0)+IF(jisa調査検索!$B$3&gt;0,COUNTIF($A19,"*"&amp;ASC(jisa調査検索!$B$3)&amp;"*"),0)</f>
        <v>0</v>
      </c>
      <c r="I19" s="2">
        <f>IF(jisa調査検索!$B$4&gt;0,COUNTIF($A19,"*"&amp;DBCS(jisa調査検索!$B$4)&amp;"*"),0)+IF(jisa調査検索!$B$4&gt;0,COUNTIF($A19,"*"&amp;ASC(jisa調査検索!$B$4)&amp;"*"),0)</f>
        <v>0</v>
      </c>
      <c r="J19" s="2">
        <f>IF(COUNTA(jisa調査検索!$B$2:$B$4)=0,0,IF(COUNTIF(G19:I19,"&gt;0")&gt;=COUNTA(jisa調査検索!$B$2:$B$4),1,0))</f>
        <v>0</v>
      </c>
      <c r="K19" s="2" t="str">
        <f>IF(J19&gt;0,COUNTIF($J$2:J19,1),"")</f>
        <v/>
      </c>
    </row>
    <row r="20" spans="1:11" ht="45.7" customHeight="1" x14ac:dyDescent="0.4">
      <c r="A20" s="11" t="s">
        <v>68</v>
      </c>
      <c r="B20" s="8" t="s">
        <v>0</v>
      </c>
      <c r="C20" s="2" t="s">
        <v>13</v>
      </c>
      <c r="D20" s="2" t="s">
        <v>31</v>
      </c>
      <c r="E20" s="2" t="s">
        <v>23</v>
      </c>
      <c r="F20" s="6" t="s">
        <v>1</v>
      </c>
      <c r="G20" s="2">
        <f>IF(jisa調査検索!$B$2&gt;0,COUNTIF($A20,"*"&amp;DBCS(jisa調査検索!$B$2)&amp;"*"),0)+IF(jisa調査検索!$B$2&gt;0,COUNTIF($A20,"*"&amp;ASC(jisa調査検索!$B$2)&amp;"*"),0)</f>
        <v>0</v>
      </c>
      <c r="H20" s="2">
        <f>IF(jisa調査検索!$B$3&gt;0,COUNTIF($A20,"*"&amp;DBCS(jisa調査検索!$B$3)&amp;"*"),0)+IF(jisa調査検索!$B$3&gt;0,COUNTIF($A20,"*"&amp;ASC(jisa調査検索!$B$3)&amp;"*"),0)</f>
        <v>0</v>
      </c>
      <c r="I20" s="2">
        <f>IF(jisa調査検索!$B$4&gt;0,COUNTIF($A20,"*"&amp;DBCS(jisa調査検索!$B$4)&amp;"*"),0)+IF(jisa調査検索!$B$4&gt;0,COUNTIF($A20,"*"&amp;ASC(jisa調査検索!$B$4)&amp;"*"),0)</f>
        <v>0</v>
      </c>
      <c r="J20" s="2">
        <f>IF(COUNTA(jisa調査検索!$B$2:$B$4)=0,0,IF(COUNTIF(G20:I20,"&gt;0")&gt;=COUNTA(jisa調査検索!$B$2:$B$4),1,0))</f>
        <v>0</v>
      </c>
      <c r="K20" s="2" t="str">
        <f>IF(J20&gt;0,COUNTIF($J$2:J20,1),"")</f>
        <v/>
      </c>
    </row>
    <row r="21" spans="1:11" ht="45.7" customHeight="1" x14ac:dyDescent="0.4">
      <c r="A21" s="11" t="s">
        <v>69</v>
      </c>
      <c r="B21" s="8" t="s">
        <v>36</v>
      </c>
      <c r="C21" s="2" t="s">
        <v>14</v>
      </c>
      <c r="D21" s="2" t="s">
        <v>32</v>
      </c>
      <c r="E21" s="2" t="s">
        <v>23</v>
      </c>
      <c r="F21" s="6" t="s">
        <v>10</v>
      </c>
      <c r="G21" s="2">
        <f>IF(jisa調査検索!$B$2&gt;0,COUNTIF($A21,"*"&amp;DBCS(jisa調査検索!$B$2)&amp;"*"),0)+IF(jisa調査検索!$B$2&gt;0,COUNTIF($A21,"*"&amp;ASC(jisa調査検索!$B$2)&amp;"*"),0)</f>
        <v>0</v>
      </c>
      <c r="H21" s="2">
        <f>IF(jisa調査検索!$B$3&gt;0,COUNTIF($A21,"*"&amp;DBCS(jisa調査検索!$B$3)&amp;"*"),0)+IF(jisa調査検索!$B$3&gt;0,COUNTIF($A21,"*"&amp;ASC(jisa調査検索!$B$3)&amp;"*"),0)</f>
        <v>0</v>
      </c>
      <c r="I21" s="2">
        <f>IF(jisa調査検索!$B$4&gt;0,COUNTIF($A21,"*"&amp;DBCS(jisa調査検索!$B$4)&amp;"*"),0)+IF(jisa調査検索!$B$4&gt;0,COUNTIF($A21,"*"&amp;ASC(jisa調査検索!$B$4)&amp;"*"),0)</f>
        <v>0</v>
      </c>
      <c r="J21" s="2">
        <f>IF(COUNTA(jisa調査検索!$B$2:$B$4)=0,0,IF(COUNTIF(G21:I21,"&gt;0")&gt;=COUNTA(jisa調査検索!$B$2:$B$4),1,0))</f>
        <v>0</v>
      </c>
      <c r="K21" s="2" t="str">
        <f>IF(J21&gt;0,COUNTIF($J$2:J21,1),"")</f>
        <v/>
      </c>
    </row>
    <row r="22" spans="1:11" ht="45.7" customHeight="1" x14ac:dyDescent="0.4">
      <c r="A22" s="11" t="s">
        <v>51</v>
      </c>
      <c r="B22" s="8" t="s">
        <v>2</v>
      </c>
      <c r="C22" s="2" t="s">
        <v>26</v>
      </c>
      <c r="D22" s="2" t="s">
        <v>25</v>
      </c>
      <c r="E22" s="2" t="s">
        <v>24</v>
      </c>
      <c r="F22" s="6" t="s">
        <v>65</v>
      </c>
      <c r="G22" s="2">
        <f>IF(jisa調査検索!$B$2&gt;0,COUNTIF($A22,"*"&amp;DBCS(jisa調査検索!$B$2)&amp;"*"),0)+IF(jisa調査検索!$B$2&gt;0,COUNTIF($A22,"*"&amp;ASC(jisa調査検索!$B$2)&amp;"*"),0)</f>
        <v>0</v>
      </c>
      <c r="H22" s="2">
        <f>IF(jisa調査検索!$B$3&gt;0,COUNTIF($A22,"*"&amp;DBCS(jisa調査検索!$B$3)&amp;"*"),0)+IF(jisa調査検索!$B$3&gt;0,COUNTIF($A22,"*"&amp;ASC(jisa調査検索!$B$3)&amp;"*"),0)</f>
        <v>0</v>
      </c>
      <c r="I22" s="2">
        <f>IF(jisa調査検索!$B$4&gt;0,COUNTIF($A22,"*"&amp;DBCS(jisa調査検索!$B$4)&amp;"*"),0)+IF(jisa調査検索!$B$4&gt;0,COUNTIF($A22,"*"&amp;ASC(jisa調査検索!$B$4)&amp;"*"),0)</f>
        <v>0</v>
      </c>
      <c r="J22" s="2">
        <f>IF(COUNTA(jisa調査検索!$B$2:$B$4)=0,0,IF(COUNTIF(G22:I22,"&gt;0")&gt;=COUNTA(jisa調査検索!$B$2:$B$4),1,0))</f>
        <v>0</v>
      </c>
      <c r="K22" s="2" t="str">
        <f>IF(J22&gt;0,COUNTIF($J$2:J22,1),"")</f>
        <v/>
      </c>
    </row>
    <row r="23" spans="1:11" ht="45.7" customHeight="1" x14ac:dyDescent="0.4">
      <c r="A23" s="11" t="s">
        <v>52</v>
      </c>
      <c r="B23" s="8" t="s">
        <v>3</v>
      </c>
      <c r="C23" s="2" t="s">
        <v>17</v>
      </c>
      <c r="D23" s="2" t="s">
        <v>25</v>
      </c>
      <c r="E23" s="2" t="s">
        <v>24</v>
      </c>
      <c r="F23" s="6" t="s">
        <v>66</v>
      </c>
      <c r="G23" s="2">
        <f>IF(jisa調査検索!$B$2&gt;0,COUNTIF($A23,"*"&amp;DBCS(jisa調査検索!$B$2)&amp;"*"),0)+IF(jisa調査検索!$B$2&gt;0,COUNTIF($A23,"*"&amp;ASC(jisa調査検索!$B$2)&amp;"*"),0)</f>
        <v>0</v>
      </c>
      <c r="H23" s="2">
        <f>IF(jisa調査検索!$B$3&gt;0,COUNTIF($A23,"*"&amp;DBCS(jisa調査検索!$B$3)&amp;"*"),0)+IF(jisa調査検索!$B$3&gt;0,COUNTIF($A23,"*"&amp;ASC(jisa調査検索!$B$3)&amp;"*"),0)</f>
        <v>0</v>
      </c>
      <c r="I23" s="2">
        <f>IF(jisa調査検索!$B$4&gt;0,COUNTIF($A23,"*"&amp;DBCS(jisa調査検索!$B$4)&amp;"*"),0)+IF(jisa調査検索!$B$4&gt;0,COUNTIF($A23,"*"&amp;ASC(jisa調査検索!$B$4)&amp;"*"),0)</f>
        <v>0</v>
      </c>
      <c r="J23" s="2">
        <f>IF(COUNTA(jisa調査検索!$B$2:$B$4)=0,0,IF(COUNTIF(G23:I23,"&gt;0")&gt;=COUNTA(jisa調査検索!$B$2:$B$4),1,0))</f>
        <v>0</v>
      </c>
      <c r="K23" s="2" t="str">
        <f>IF(J23&gt;0,COUNTIF($J$2:J23,1),"")</f>
        <v/>
      </c>
    </row>
  </sheetData>
  <autoFilter ref="A1:K23" xr:uid="{00000000-0009-0000-0000-000001000000}"/>
  <sortState xmlns:xlrd2="http://schemas.microsoft.com/office/spreadsheetml/2017/richdata2" ref="B11:G18">
    <sortCondition descending="1" ref="D11:D18"/>
  </sortState>
  <phoneticPr fontId="2"/>
  <hyperlinks>
    <hyperlink ref="F22" r:id="rId1" location="04" xr:uid="{00000000-0004-0000-0100-000000000000}"/>
    <hyperlink ref="F18" r:id="rId2" xr:uid="{00000000-0004-0000-0100-000001000000}"/>
    <hyperlink ref="F17" r:id="rId3" xr:uid="{00000000-0004-0000-0100-000002000000}"/>
    <hyperlink ref="F16" r:id="rId4" xr:uid="{00000000-0004-0000-0100-000003000000}"/>
    <hyperlink ref="F20" r:id="rId5" xr:uid="{00000000-0004-0000-0100-000004000000}"/>
    <hyperlink ref="F21" r:id="rId6" xr:uid="{00000000-0004-0000-0100-000005000000}"/>
    <hyperlink ref="F15" r:id="rId7" xr:uid="{00000000-0004-0000-0100-000006000000}"/>
    <hyperlink ref="F3" r:id="rId8" xr:uid="{00000000-0004-0000-0100-000007000000}"/>
    <hyperlink ref="F5" r:id="rId9" xr:uid="{00000000-0004-0000-0100-000008000000}"/>
    <hyperlink ref="F10" r:id="rId10" xr:uid="{00000000-0004-0000-0100-000009000000}"/>
    <hyperlink ref="F19" r:id="rId11" xr:uid="{00000000-0004-0000-0100-00000A000000}"/>
    <hyperlink ref="F8" r:id="rId12" xr:uid="{00000000-0004-0000-0100-00000B000000}"/>
    <hyperlink ref="F23" r:id="rId13" location="05" xr:uid="{00000000-0004-0000-0100-00000C000000}"/>
    <hyperlink ref="F9" r:id="rId14" xr:uid="{00000000-0004-0000-0100-00000D000000}"/>
  </hyperlinks>
  <pageMargins left="0.7" right="0.7" top="0.75" bottom="0.75" header="0.3" footer="0.3"/>
  <pageSetup paperSize="9" orientation="portrait"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jisa調査検索</vt:lpstr>
      <vt:lpstr>jisa調査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JISA</dc:creator>
  <cp:lastModifiedBy>JISA</cp:lastModifiedBy>
  <dcterms:created xsi:type="dcterms:W3CDTF">2022-07-25T03:36:07Z</dcterms:created>
  <dcterms:modified xsi:type="dcterms:W3CDTF">2022-09-26T11:16:37Z</dcterms:modified>
</cp:coreProperties>
</file>